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Kandivali (West)_Veena Jayesh Solanki\"/>
    </mc:Choice>
  </mc:AlternateContent>
  <xr:revisionPtr revIDLastSave="0" documentId="13_ncr:1_{B6ECF11A-FF88-4F25-A3FA-65A6FF3917B1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4" l="1"/>
  <c r="P5" i="4"/>
  <c r="P3" i="4"/>
  <c r="P2" i="4"/>
  <c r="C5" i="25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Q8" i="4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<sst xmlns="http://schemas.openxmlformats.org/spreadsheetml/2006/main" count="133" uniqueCount="91">
  <si>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</si>
  <si>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</si>
  <si>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</si>
  <si>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</si>
  <si>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</si>
  <si>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</si>
  <si>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</si>
  <si>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</si>
  <si>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</si>
  <si>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</si>
  <si>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</si>
  <si>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</si>
  <si>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</si>
  <si>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</si>
  <si>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</si>
  <si>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</si>
  <si>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</si>
  <si>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</si>
  <si>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</si>
  <si>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</si>
  <si>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</si>
  <si>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</si>
  <si>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</si>
  <si>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</si>
  <si>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</si>
  <si>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</si>
  <si>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</si>
  <si>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</si>
  <si>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</si>
  <si>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</si>
  <si>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</si>
  <si>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</si>
  <si>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</si>
  <si>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</si>
  <si>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</si>
  <si>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</si>
  <si>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</si>
  <si>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</si>
  <si>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</si>
  <si>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</si>
  <si>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</si>
  <si>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</si>
  <si>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</si>
  <si>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</si>
  <si>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</si>
  <si>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</si>
  <si>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</si>
  <si>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</si>
  <si>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</si>
  <si>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</si>
  <si>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</si>
  <si>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</si>
  <si>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</si>
  <si>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</si>
  <si>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</si>
  <si>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</si>
  <si>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</si>
  <si>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</si>
  <si>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</si>
  <si>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</si>
  <si>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</si>
  <si>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</si>
  <si>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</si>
  <si>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</si>
  <si>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</si>
  <si>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</si>
  <si>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</si>
  <si>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</si>
  <si>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</si>
  <si>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</si>
  <si>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</si>
  <si>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</si>
  <si>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</si>
  <si>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</si>
  <si>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</si>
  <si>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</si>
  <si>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</si>
  <si>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</si>
  <si>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</si>
  <si>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</si>
  <si>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</si>
  <si>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</si>
  <si>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</si>
  <si>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</si>
  <si>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</si>
  <si>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IGR-18.05.23</t>
  </si>
  <si>
    <t>IGR-30.01.23</t>
  </si>
  <si>
    <t>IGR-29.03.23</t>
  </si>
  <si>
    <t>IGR-17.01.23</t>
  </si>
  <si>
    <t>27.11.2014</t>
  </si>
  <si>
    <t>YOC - 2000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</si>
</sst>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C3AF53-CEA9-B9A6-5FA4-F5603F9BC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02A1D6-89D9-F041-1787-1756DE65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B8FB8-F9E2-2246-ED29-6363C090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637F4-0E58-B803-B320-7F1434BA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413E13-4447-1A77-1C9F-D4E1B8783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E6860-C55E-C712-8C57-CAA98AC67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66CC98-9C07-078A-4E45-718C7F2DE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8954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59200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0128AB-D382-0D97-6544-ED1198618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9600" cy="88975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E8035-F6F0-B548-F85C-ED46C0043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878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A1A577-46DB-F0B9-02DA-6492AD992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99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S14" sqref="S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247242.45699999999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276642.45699999999</v>
      </c>
      <c r="D9" s="63" t="s">
        <v>62</v>
      </c>
      <c r="E9" s="64">
        <f>C9/10.764</f>
        <v>25700.711352657007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23</v>
      </c>
      <c r="D13" s="70">
        <f>D12-C13</f>
        <v>77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F10" sqref="F10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9</v>
      </c>
      <c r="B2" s="43">
        <v>4</v>
      </c>
      <c r="C2" s="43">
        <v>17</v>
      </c>
      <c r="D2" s="43">
        <v>0</v>
      </c>
      <c r="E2" s="44">
        <f t="shared" ref="E2:I23" si="0">B2/12</f>
        <v>0.33333333333333331</v>
      </c>
      <c r="F2" s="44">
        <f t="shared" ref="F2:F30" si="1">D2/12</f>
        <v>0</v>
      </c>
      <c r="G2" s="44">
        <f t="shared" ref="G2:G30" si="2">A2+E2</f>
        <v>9.3333333333333339</v>
      </c>
      <c r="H2" s="44">
        <f t="shared" ref="H2:H30" si="3">C2+F2</f>
        <v>17</v>
      </c>
      <c r="I2" s="45">
        <f t="shared" ref="I2:I22" si="4">G2*H2</f>
        <v>158.66666666666669</v>
      </c>
      <c r="J2" s="45">
        <f>I2</f>
        <v>158.66666666666669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9</v>
      </c>
      <c r="B3" s="43">
        <v>9</v>
      </c>
      <c r="C3" s="43">
        <v>3</v>
      </c>
      <c r="D3" s="43">
        <v>0</v>
      </c>
      <c r="E3" s="44">
        <f t="shared" si="0"/>
        <v>0.75</v>
      </c>
      <c r="F3" s="44">
        <f t="shared" si="1"/>
        <v>0</v>
      </c>
      <c r="G3" s="44">
        <f t="shared" si="2"/>
        <v>9.75</v>
      </c>
      <c r="H3" s="44">
        <f t="shared" si="3"/>
        <v>3</v>
      </c>
      <c r="I3" s="45">
        <f t="shared" si="4"/>
        <v>29.25</v>
      </c>
      <c r="J3" s="45">
        <f>J2+I3</f>
        <v>187.91666666666669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6</v>
      </c>
      <c r="B4" s="43">
        <v>0</v>
      </c>
      <c r="C4" s="43">
        <v>5</v>
      </c>
      <c r="D4" s="43">
        <v>5</v>
      </c>
      <c r="E4" s="44">
        <f t="shared" si="0"/>
        <v>0</v>
      </c>
      <c r="F4" s="44">
        <f t="shared" si="1"/>
        <v>0.41666666666666669</v>
      </c>
      <c r="G4" s="44">
        <f t="shared" si="2"/>
        <v>6</v>
      </c>
      <c r="H4" s="44">
        <f t="shared" si="3"/>
        <v>5.416666666666667</v>
      </c>
      <c r="I4" s="45">
        <f t="shared" si="4"/>
        <v>32.5</v>
      </c>
      <c r="J4" s="45">
        <f t="shared" ref="J4:J30" si="5">J3+I4</f>
        <v>220.41666666666669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7</v>
      </c>
      <c r="B5" s="43">
        <v>0</v>
      </c>
      <c r="C5" s="43">
        <v>12</v>
      </c>
      <c r="D5" s="43">
        <v>4</v>
      </c>
      <c r="E5" s="44">
        <f t="shared" si="0"/>
        <v>0</v>
      </c>
      <c r="F5" s="44">
        <f t="shared" si="1"/>
        <v>0.33333333333333331</v>
      </c>
      <c r="G5" s="44">
        <f t="shared" si="2"/>
        <v>7</v>
      </c>
      <c r="H5" s="44">
        <f t="shared" si="3"/>
        <v>12.333333333333334</v>
      </c>
      <c r="I5" s="45">
        <f t="shared" si="4"/>
        <v>86.333333333333343</v>
      </c>
      <c r="J5" s="45">
        <f t="shared" si="5"/>
        <v>306.75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12</v>
      </c>
      <c r="B6" s="43">
        <v>4</v>
      </c>
      <c r="C6" s="43">
        <v>8</v>
      </c>
      <c r="D6" s="43">
        <v>9</v>
      </c>
      <c r="E6" s="44">
        <f t="shared" si="0"/>
        <v>0.33333333333333331</v>
      </c>
      <c r="F6" s="44">
        <f t="shared" si="1"/>
        <v>0.75</v>
      </c>
      <c r="G6" s="44">
        <f t="shared" si="2"/>
        <v>12.333333333333334</v>
      </c>
      <c r="H6" s="44">
        <f t="shared" si="3"/>
        <v>8.75</v>
      </c>
      <c r="I6" s="45">
        <f t="shared" si="4"/>
        <v>107.91666666666667</v>
      </c>
      <c r="J6" s="45">
        <f t="shared" si="5"/>
        <v>414.66666666666669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14</v>
      </c>
      <c r="B7" s="43">
        <v>0</v>
      </c>
      <c r="C7" s="43">
        <v>9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14</v>
      </c>
      <c r="H7" s="44">
        <f t="shared" si="3"/>
        <v>9</v>
      </c>
      <c r="I7" s="45">
        <f t="shared" si="4"/>
        <v>126</v>
      </c>
      <c r="J7" s="45">
        <f t="shared" si="5"/>
        <v>540.66666666666674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7</v>
      </c>
      <c r="B8" s="43">
        <v>4</v>
      </c>
      <c r="C8" s="43">
        <v>4</v>
      </c>
      <c r="D8" s="43">
        <v>0</v>
      </c>
      <c r="E8" s="44">
        <f t="shared" si="0"/>
        <v>0.33333333333333331</v>
      </c>
      <c r="F8" s="44">
        <f t="shared" si="1"/>
        <v>0</v>
      </c>
      <c r="G8" s="44">
        <f t="shared" si="2"/>
        <v>7.333333333333333</v>
      </c>
      <c r="H8" s="44">
        <f t="shared" si="3"/>
        <v>4</v>
      </c>
      <c r="I8" s="45">
        <f t="shared" si="4"/>
        <v>29.333333333333332</v>
      </c>
      <c r="J8" s="45">
        <f t="shared" si="5"/>
        <v>570.00000000000011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9</v>
      </c>
      <c r="B9" s="43">
        <v>0</v>
      </c>
      <c r="C9" s="43">
        <v>1</v>
      </c>
      <c r="D9" s="43">
        <v>2</v>
      </c>
      <c r="E9" s="44">
        <f t="shared" si="0"/>
        <v>0</v>
      </c>
      <c r="F9" s="44">
        <f t="shared" si="1"/>
        <v>0.16666666666666666</v>
      </c>
      <c r="G9" s="44">
        <f t="shared" si="2"/>
        <v>9</v>
      </c>
      <c r="H9" s="44">
        <f t="shared" si="3"/>
        <v>1.1666666666666667</v>
      </c>
      <c r="I9" s="45">
        <f t="shared" si="4"/>
        <v>10.5</v>
      </c>
      <c r="J9" s="45">
        <f t="shared" si="5"/>
        <v>580.50000000000011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580.50000000000011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580.50000000000011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580.50000000000011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580.50000000000011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580.50000000000011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580.50000000000011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580.50000000000011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580.50000000000011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580.50000000000011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580.50000000000011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580.50000000000011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580.50000000000011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580.50000000000011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580.50000000000011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580.50000000000011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580.50000000000011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580.50000000000011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580.50000000000011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580.50000000000011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580.50000000000011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580.50000000000011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7900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5400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23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37</v>
      </c>
      <c r="D8" s="26">
        <v>2000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34.5</v>
      </c>
      <c r="D10" s="26"/>
      <c r="F10" s="19"/>
    </row>
    <row r="11" spans="1:6" x14ac:dyDescent="0.25">
      <c r="A11" s="16"/>
      <c r="B11" s="27"/>
      <c r="C11" s="28">
        <f>C10%</f>
        <v>0.34499999999999997</v>
      </c>
      <c r="D11" s="28"/>
      <c r="F11" s="19"/>
    </row>
    <row r="12" spans="1:6" x14ac:dyDescent="0.25">
      <c r="A12" s="16" t="s">
        <v>21</v>
      </c>
      <c r="B12" s="20"/>
      <c r="C12" s="21">
        <f>C6*C11</f>
        <v>862.49999999999989</v>
      </c>
      <c r="D12" s="24"/>
      <c r="F12" s="19"/>
    </row>
    <row r="13" spans="1:6" x14ac:dyDescent="0.25">
      <c r="A13" s="16" t="s">
        <v>22</v>
      </c>
      <c r="B13" s="20"/>
      <c r="C13" s="21">
        <f>C6-C12</f>
        <v>1637.5</v>
      </c>
      <c r="D13" s="24"/>
      <c r="F13" s="19"/>
    </row>
    <row r="14" spans="1:6" x14ac:dyDescent="0.25">
      <c r="A14" s="16" t="s">
        <v>15</v>
      </c>
      <c r="B14" s="20"/>
      <c r="C14" s="21">
        <f>C5</f>
        <v>5400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7037.5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697</v>
      </c>
      <c r="D18" s="26"/>
      <c r="F18" s="19"/>
    </row>
    <row r="19" spans="1:6" x14ac:dyDescent="0.25">
      <c r="A19" s="16" t="s">
        <v>74</v>
      </c>
      <c r="B19" s="6"/>
      <c r="C19" s="32">
        <f>C18*C16</f>
        <v>4905137.5</v>
      </c>
      <c r="D19" s="33"/>
      <c r="E19" s="70"/>
      <c r="F19" s="34"/>
    </row>
    <row r="20" spans="1:6" x14ac:dyDescent="0.25">
      <c r="A20" s="16" t="s">
        <v>24</v>
      </c>
      <c r="C20" s="35">
        <f>C19*90%</f>
        <v>4414623.75</v>
      </c>
      <c r="D20" s="32"/>
      <c r="F20" s="19"/>
    </row>
    <row r="21" spans="1:6" x14ac:dyDescent="0.25">
      <c r="A21" s="16" t="s">
        <v>25</v>
      </c>
      <c r="C21" s="35">
        <f>C19*80%</f>
        <v>3924110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1742500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10219.036458333334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4" activeCellId="1" sqref="G2:S2 G4: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  <col min="22" max="22" width="11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591.84059999999999</v>
      </c>
      <c r="C2" s="4">
        <f t="shared" ref="C2:C16" si="1">B2*1.2</f>
        <v>710.20871999999997</v>
      </c>
      <c r="D2" s="4">
        <f t="shared" ref="D2:D16" si="2">C2*1.2</f>
        <v>852.25046399999997</v>
      </c>
      <c r="E2" s="5">
        <f t="shared" ref="E2:E16" si="3">R2</f>
        <v>4500000</v>
      </c>
      <c r="F2" s="4">
        <f t="shared" ref="F2:F15" si="4">ROUND((E2/B2),0)</f>
        <v>7603</v>
      </c>
      <c r="G2" s="78">
        <f t="shared" ref="G2:G15" si="5">ROUND((E2/C2),0)</f>
        <v>6336</v>
      </c>
      <c r="H2" s="78">
        <f t="shared" ref="H2:H15" si="6">ROUND((E2/D2),0)</f>
        <v>5280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>65.98*10.764</f>
        <v>710.20871999999997</v>
      </c>
      <c r="Q2" s="7">
        <f t="shared" ref="Q2:Q10" si="9">P2/1.2</f>
        <v>591.84059999999999</v>
      </c>
      <c r="R2" s="79">
        <v>4500000</v>
      </c>
      <c r="S2" s="79" t="s">
        <v>85</v>
      </c>
    </row>
    <row r="3" spans="1:19" x14ac:dyDescent="0.25">
      <c r="A3" s="4">
        <v>2</v>
      </c>
      <c r="B3" s="4">
        <f t="shared" si="0"/>
        <v>479.26709999999997</v>
      </c>
      <c r="C3" s="4">
        <f t="shared" si="1"/>
        <v>575.12051999999994</v>
      </c>
      <c r="D3" s="4">
        <f t="shared" si="2"/>
        <v>690.14462399999991</v>
      </c>
      <c r="E3" s="5">
        <f t="shared" si="3"/>
        <v>3000000</v>
      </c>
      <c r="F3" s="4">
        <f t="shared" si="4"/>
        <v>6260</v>
      </c>
      <c r="G3" s="4">
        <f t="shared" si="5"/>
        <v>5216</v>
      </c>
      <c r="H3" s="4">
        <f t="shared" si="6"/>
        <v>4347</v>
      </c>
      <c r="I3" s="4">
        <f t="shared" si="7"/>
        <v>0</v>
      </c>
      <c r="J3" s="4">
        <f t="shared" si="8"/>
        <v>0</v>
      </c>
      <c r="O3">
        <v>0</v>
      </c>
      <c r="P3">
        <f>53.43*10.764</f>
        <v>575.12051999999994</v>
      </c>
      <c r="Q3">
        <f t="shared" si="9"/>
        <v>479.26709999999997</v>
      </c>
      <c r="R3" s="2">
        <v>3000000</v>
      </c>
      <c r="S3" s="2" t="s">
        <v>86</v>
      </c>
    </row>
    <row r="4" spans="1:19" x14ac:dyDescent="0.25">
      <c r="A4" s="4">
        <v>3</v>
      </c>
      <c r="B4" s="4">
        <f t="shared" si="0"/>
        <v>445.83333333333337</v>
      </c>
      <c r="C4" s="4">
        <f t="shared" si="1"/>
        <v>535</v>
      </c>
      <c r="D4" s="4">
        <f t="shared" si="2"/>
        <v>642</v>
      </c>
      <c r="E4" s="5">
        <f t="shared" si="3"/>
        <v>3460000</v>
      </c>
      <c r="F4" s="4">
        <f t="shared" si="4"/>
        <v>7761</v>
      </c>
      <c r="G4" s="78">
        <f t="shared" si="5"/>
        <v>6467</v>
      </c>
      <c r="H4" s="78">
        <f t="shared" si="6"/>
        <v>5389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535</v>
      </c>
      <c r="Q4" s="7">
        <f t="shared" si="9"/>
        <v>445.83333333333337</v>
      </c>
      <c r="R4" s="79">
        <v>3460000</v>
      </c>
      <c r="S4" s="79" t="s">
        <v>87</v>
      </c>
    </row>
    <row r="5" spans="1:19" x14ac:dyDescent="0.25">
      <c r="A5" s="4">
        <v>4</v>
      </c>
      <c r="B5" s="4">
        <f t="shared" si="0"/>
        <v>408.40409999999997</v>
      </c>
      <c r="C5" s="4">
        <f t="shared" si="1"/>
        <v>490.08491999999995</v>
      </c>
      <c r="D5" s="4">
        <f t="shared" si="2"/>
        <v>588.10190399999988</v>
      </c>
      <c r="E5" s="5">
        <f t="shared" si="3"/>
        <v>2650000</v>
      </c>
      <c r="F5" s="4">
        <f t="shared" si="4"/>
        <v>6489</v>
      </c>
      <c r="G5" s="4">
        <f t="shared" si="5"/>
        <v>5407</v>
      </c>
      <c r="H5" s="4">
        <f t="shared" si="6"/>
        <v>4506</v>
      </c>
      <c r="I5" s="4">
        <f t="shared" si="7"/>
        <v>0</v>
      </c>
      <c r="J5" s="4">
        <f t="shared" si="8"/>
        <v>0</v>
      </c>
      <c r="O5">
        <v>0</v>
      </c>
      <c r="P5">
        <f>45.53*10.764</f>
        <v>490.08491999999995</v>
      </c>
      <c r="Q5">
        <f t="shared" si="9"/>
        <v>408.40409999999997</v>
      </c>
      <c r="R5" s="2">
        <v>2650000</v>
      </c>
      <c r="S5" s="2" t="s">
        <v>88</v>
      </c>
    </row>
    <row r="6" spans="1:19" x14ac:dyDescent="0.25">
      <c r="A6" s="4">
        <v>5</v>
      </c>
      <c r="B6" s="4">
        <f t="shared" si="0"/>
        <v>791.66666666666674</v>
      </c>
      <c r="C6" s="4">
        <f t="shared" si="1"/>
        <v>950</v>
      </c>
      <c r="D6" s="4">
        <f t="shared" si="2"/>
        <v>1140</v>
      </c>
      <c r="E6" s="5">
        <f t="shared" si="3"/>
        <v>6000000</v>
      </c>
      <c r="F6" s="4">
        <f t="shared" si="4"/>
        <v>7579</v>
      </c>
      <c r="G6" s="4">
        <f t="shared" si="5"/>
        <v>6316</v>
      </c>
      <c r="H6" s="4">
        <f t="shared" si="6"/>
        <v>5263</v>
      </c>
      <c r="I6" s="4">
        <f t="shared" si="7"/>
        <v>0</v>
      </c>
      <c r="J6" s="4">
        <f t="shared" si="8"/>
        <v>0</v>
      </c>
      <c r="O6">
        <v>0</v>
      </c>
      <c r="P6">
        <v>950</v>
      </c>
      <c r="Q6">
        <f t="shared" si="9"/>
        <v>791.66666666666674</v>
      </c>
      <c r="R6" s="2">
        <v>6000000</v>
      </c>
      <c r="S6" s="2"/>
    </row>
    <row r="7" spans="1:19" x14ac:dyDescent="0.25">
      <c r="A7" s="4">
        <v>6</v>
      </c>
      <c r="B7" s="4">
        <f t="shared" si="0"/>
        <v>708.33333333333337</v>
      </c>
      <c r="C7" s="4">
        <f t="shared" si="1"/>
        <v>850</v>
      </c>
      <c r="D7" s="4">
        <f t="shared" si="2"/>
        <v>1020</v>
      </c>
      <c r="E7" s="5">
        <f t="shared" si="3"/>
        <v>5200000</v>
      </c>
      <c r="F7" s="4">
        <f t="shared" si="4"/>
        <v>7341</v>
      </c>
      <c r="G7" s="4">
        <f t="shared" si="5"/>
        <v>6118</v>
      </c>
      <c r="H7" s="4">
        <f t="shared" si="6"/>
        <v>5098</v>
      </c>
      <c r="I7" s="4">
        <f t="shared" si="7"/>
        <v>0</v>
      </c>
      <c r="J7" s="4">
        <f t="shared" si="8"/>
        <v>0</v>
      </c>
      <c r="O7">
        <v>0</v>
      </c>
      <c r="P7">
        <v>850</v>
      </c>
      <c r="Q7">
        <f t="shared" si="9"/>
        <v>708.33333333333337</v>
      </c>
      <c r="R7" s="2">
        <v>5200000</v>
      </c>
      <c r="S7" s="2"/>
    </row>
    <row r="8" spans="1:19" x14ac:dyDescent="0.25">
      <c r="A8" s="4">
        <v>7</v>
      </c>
      <c r="B8" s="4">
        <f t="shared" si="0"/>
        <v>708.33333333333337</v>
      </c>
      <c r="C8" s="4">
        <f t="shared" si="1"/>
        <v>850</v>
      </c>
      <c r="D8" s="4">
        <f t="shared" si="2"/>
        <v>1020</v>
      </c>
      <c r="E8" s="5">
        <f t="shared" si="3"/>
        <v>8500000</v>
      </c>
      <c r="F8" s="4">
        <f t="shared" si="4"/>
        <v>12000</v>
      </c>
      <c r="G8" s="4">
        <f t="shared" si="5"/>
        <v>10000</v>
      </c>
      <c r="H8" s="4">
        <f t="shared" si="6"/>
        <v>8333</v>
      </c>
      <c r="I8" s="4">
        <f t="shared" si="7"/>
        <v>0</v>
      </c>
      <c r="J8" s="4">
        <f t="shared" si="8"/>
        <v>0</v>
      </c>
      <c r="O8">
        <v>0</v>
      </c>
      <c r="P8">
        <v>850</v>
      </c>
      <c r="Q8">
        <f t="shared" si="9"/>
        <v>708.33333333333337</v>
      </c>
      <c r="R8" s="2">
        <v>8500000</v>
      </c>
      <c r="S8" s="2"/>
    </row>
    <row r="9" spans="1:19" x14ac:dyDescent="0.25">
      <c r="A9" s="4">
        <v>8</v>
      </c>
      <c r="B9" s="4">
        <f t="shared" si="0"/>
        <v>650</v>
      </c>
      <c r="C9" s="4">
        <f t="shared" si="1"/>
        <v>780</v>
      </c>
      <c r="D9" s="4">
        <f t="shared" si="2"/>
        <v>936</v>
      </c>
      <c r="E9" s="5">
        <f t="shared" si="3"/>
        <v>6000000</v>
      </c>
      <c r="F9" s="4">
        <f t="shared" si="4"/>
        <v>9231</v>
      </c>
      <c r="G9" s="78">
        <f t="shared" si="5"/>
        <v>7692</v>
      </c>
      <c r="H9" s="78">
        <f t="shared" si="6"/>
        <v>6410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v>780</v>
      </c>
      <c r="Q9" s="7">
        <f t="shared" si="9"/>
        <v>650</v>
      </c>
      <c r="R9" s="79">
        <v>6000000</v>
      </c>
      <c r="S9" s="2"/>
    </row>
    <row r="10" spans="1:19" x14ac:dyDescent="0.25">
      <c r="A10" s="4">
        <v>9</v>
      </c>
      <c r="B10" s="4">
        <f t="shared" si="0"/>
        <v>725</v>
      </c>
      <c r="C10" s="4">
        <f t="shared" si="1"/>
        <v>870</v>
      </c>
      <c r="D10" s="4">
        <f t="shared" si="2"/>
        <v>1044</v>
      </c>
      <c r="E10" s="5">
        <f t="shared" si="3"/>
        <v>8000000</v>
      </c>
      <c r="F10" s="4">
        <f t="shared" si="4"/>
        <v>11034</v>
      </c>
      <c r="G10" s="78">
        <f t="shared" si="5"/>
        <v>9195</v>
      </c>
      <c r="H10" s="78">
        <f t="shared" si="6"/>
        <v>7663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f t="shared" ref="P2:P10" si="10">O10/1.2</f>
        <v>0</v>
      </c>
      <c r="Q10" s="7">
        <v>725</v>
      </c>
      <c r="R10" s="79">
        <v>8000000</v>
      </c>
      <c r="S10" s="2"/>
    </row>
    <row r="11" spans="1:19" x14ac:dyDescent="0.25">
      <c r="A11" s="4">
        <v>10</v>
      </c>
      <c r="B11" s="4">
        <f t="shared" si="0"/>
        <v>737.5</v>
      </c>
      <c r="C11" s="4">
        <f t="shared" si="1"/>
        <v>885</v>
      </c>
      <c r="D11" s="4">
        <f t="shared" si="2"/>
        <v>1062</v>
      </c>
      <c r="E11" s="5">
        <f t="shared" si="3"/>
        <v>7700000</v>
      </c>
      <c r="F11" s="4">
        <f t="shared" si="4"/>
        <v>10441</v>
      </c>
      <c r="G11" s="78">
        <f t="shared" si="5"/>
        <v>8701</v>
      </c>
      <c r="H11" s="78">
        <f t="shared" si="6"/>
        <v>7250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v>885</v>
      </c>
      <c r="Q11" s="7">
        <f t="shared" ref="Q11:Q15" si="11">P11/1.2</f>
        <v>737.5</v>
      </c>
      <c r="R11" s="79">
        <v>7700000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1:P15" si="12">O12/1.2</f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90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581</v>
      </c>
    </row>
    <row r="28" spans="1:19" s="10" customFormat="1" x14ac:dyDescent="0.25">
      <c r="C28" s="72" t="s">
        <v>75</v>
      </c>
      <c r="D28" s="72" t="s">
        <v>89</v>
      </c>
      <c r="F28" s="57" t="s">
        <v>77</v>
      </c>
      <c r="G28" s="57">
        <v>697</v>
      </c>
    </row>
    <row r="29" spans="1:19" s="10" customFormat="1" x14ac:dyDescent="0.25">
      <c r="C29" s="72" t="s">
        <v>1</v>
      </c>
      <c r="D29" s="72">
        <v>2800000</v>
      </c>
      <c r="F29" s="57" t="s">
        <v>72</v>
      </c>
      <c r="G29" s="57">
        <v>780</v>
      </c>
      <c r="H29" s="10">
        <f>G29/G28</f>
        <v>1.1190817790530847</v>
      </c>
    </row>
    <row r="30" spans="1:19" s="10" customFormat="1" x14ac:dyDescent="0.25">
      <c r="F30" s="57" t="s">
        <v>73</v>
      </c>
      <c r="G30" s="57">
        <v>7000</v>
      </c>
    </row>
    <row r="31" spans="1:19" s="10" customFormat="1" x14ac:dyDescent="0.25">
      <c r="C31" s="75"/>
      <c r="D31" s="75"/>
      <c r="F31" s="75" t="s">
        <v>74</v>
      </c>
      <c r="G31" s="75">
        <f>G29*G30</f>
        <v>5460000</v>
      </c>
      <c r="H31" s="10">
        <f>G31/D29</f>
        <v>1.95</v>
      </c>
    </row>
    <row r="32" spans="1:19" s="10" customFormat="1" x14ac:dyDescent="0.25">
      <c r="C32" s="75"/>
      <c r="D32" s="75"/>
      <c r="F32" s="75" t="s">
        <v>24</v>
      </c>
      <c r="G32" s="75">
        <f>G31*90%</f>
        <v>4914000</v>
      </c>
    </row>
    <row r="33" spans="3:7" s="10" customFormat="1" x14ac:dyDescent="0.25">
      <c r="C33" s="75"/>
      <c r="D33" s="75"/>
      <c r="F33" s="75" t="s">
        <v>25</v>
      </c>
      <c r="G33" s="75">
        <f>G31*80%</f>
        <v>4368000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2023-09-08T10:01:53Z</dcterms:modified>
</cp:coreProperties>
</file>