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3EDF940-1925-432F-ADCE-AE9C14C741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4" sheetId="9" r:id="rId2"/>
    <sheet name="Sheet1" sheetId="6" r:id="rId3"/>
    <sheet name="Sheet2" sheetId="7" r:id="rId4"/>
    <sheet name="Sheet3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5" l="1"/>
  <c r="K8" i="5"/>
  <c r="I22" i="5"/>
  <c r="I21" i="5"/>
  <c r="I19" i="5"/>
  <c r="B8" i="5"/>
  <c r="J8" i="5"/>
  <c r="B17" i="5"/>
  <c r="B11" i="5"/>
  <c r="B6" i="5"/>
  <c r="B7" i="5" s="1"/>
  <c r="G38" i="5"/>
  <c r="I31" i="5"/>
  <c r="B12" i="5" l="1"/>
  <c r="B13" i="5" s="1"/>
  <c r="B14" i="5" s="1"/>
  <c r="B18" i="5"/>
  <c r="I33" i="5"/>
  <c r="I32" i="5"/>
  <c r="J40" i="5"/>
  <c r="K40" i="5" s="1"/>
  <c r="G40" i="5"/>
  <c r="J39" i="5"/>
  <c r="G39" i="5"/>
  <c r="M38" i="5"/>
  <c r="J38" i="5"/>
  <c r="L38" i="5" s="1"/>
  <c r="J37" i="5"/>
  <c r="L37" i="5" s="1"/>
  <c r="G37" i="5"/>
  <c r="H35" i="5"/>
  <c r="G35" i="5"/>
  <c r="H34" i="5"/>
  <c r="G34" i="5"/>
  <c r="H33" i="5"/>
  <c r="G33" i="5"/>
  <c r="H32" i="5"/>
  <c r="G32" i="5"/>
  <c r="G31" i="5"/>
  <c r="H31" i="5" s="1"/>
  <c r="H30" i="5"/>
  <c r="G30" i="5"/>
  <c r="K5" i="5"/>
  <c r="L5" i="5" s="1"/>
  <c r="B21" i="5" l="1"/>
  <c r="B23" i="5"/>
  <c r="B20" i="5"/>
  <c r="B19" i="5"/>
  <c r="K39" i="5"/>
  <c r="L39" i="5"/>
  <c r="K37" i="5"/>
  <c r="K38" i="5"/>
</calcChain>
</file>

<file path=xl/sharedStrings.xml><?xml version="1.0" encoding="utf-8"?>
<sst xmlns="http://schemas.openxmlformats.org/spreadsheetml/2006/main" count="28" uniqueCount="28">
  <si>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</si>
  <si>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</si>
  <si>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</si>
  <si>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</si>
  <si>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</si>
  <si>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</si>
  <si>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</si>
  <si>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</si>
  <si>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</si>
  <si>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</si>
  <si>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</si>
  <si>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</si>
  <si>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</si>
  <si>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</si>
  <si>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</si>
  <si>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</si>
  <si>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</si>
  <si>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</si>
  <si>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</si>
  <si>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</si>
  <si>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</si>
  <si>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</si>
  <si>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</si>
  <si>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</si>
  <si>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Measurment area</t>
  </si>
  <si>
    <t>Carpet</t>
  </si>
  <si>
    <t>CB Area</t>
  </si>
  <si>
    <t>Balcony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</si>
</sst>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0" fillId="0" borderId="2" xfId="0" applyBorder="1"/>
    <xf numFmtId="0" fontId="3" fillId="0" borderId="1" xfId="0" applyFont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373484</xdr:colOff>
      <xdr:row>43</xdr:row>
      <xdr:rowOff>39249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E00E86-E28C-49DE-9B1A-9D23DCBC3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94284" cy="8230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535261</xdr:colOff>
      <xdr:row>45</xdr:row>
      <xdr:rowOff>172670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20AC3-94A0-431B-8B0B-E02C7FD73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6861" cy="8745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335378</xdr:colOff>
      <xdr:row>46</xdr:row>
      <xdr:rowOff>182223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6BA034-7303-4EEF-BEDA-558523D33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56178" cy="8945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N40"/>
  <sheetViews>
    <sheetView tabSelected="1" workbookViewId="0">
      <selection activeCell="G20" sqref="G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3.7109375" bestFit="1" customWidth="1"/>
    <col min="4" max="4" width="12.5703125" bestFit="1" customWidth="1"/>
    <col min="6" max="6" width="14.28515625" bestFit="1" customWidth="1"/>
    <col min="7" max="7" width="13.85546875" bestFit="1" customWidth="1"/>
    <col min="9" max="9" width="16.7109375" bestFit="1" customWidth="1"/>
    <col min="10" max="10" width="12.140625" bestFit="1" customWidth="1"/>
  </cols>
  <sheetData>
    <row r="2" spans="1:14" x14ac:dyDescent="0.25">
      <c r="A2" s="10"/>
      <c r="B2" s="10"/>
    </row>
    <row r="3" spans="1:14" ht="16.5" x14ac:dyDescent="0.3">
      <c r="A3" s="11"/>
      <c r="B3" s="11"/>
      <c r="C3" s="11"/>
    </row>
    <row r="4" spans="1:14" ht="16.5" x14ac:dyDescent="0.3">
      <c r="A4" s="4" t="s">
        <v>4</v>
      </c>
      <c r="B4" s="4">
        <v>2023</v>
      </c>
      <c r="C4" s="4"/>
      <c r="I4" s="3" t="s">
        <v>1</v>
      </c>
      <c r="J4" s="3"/>
      <c r="K4" s="3"/>
      <c r="L4" s="3"/>
    </row>
    <row r="5" spans="1:14" ht="16.5" x14ac:dyDescent="0.3">
      <c r="A5" s="4" t="s">
        <v>5</v>
      </c>
      <c r="B5" s="4">
        <v>1996</v>
      </c>
      <c r="C5" s="4"/>
      <c r="I5" s="3">
        <v>1996</v>
      </c>
      <c r="J5" s="3">
        <v>2023</v>
      </c>
      <c r="K5" s="3">
        <f>J5-I5</f>
        <v>27</v>
      </c>
      <c r="L5" s="3">
        <f>K5-60</f>
        <v>-33</v>
      </c>
    </row>
    <row r="6" spans="1:14" ht="16.5" x14ac:dyDescent="0.3">
      <c r="A6" s="4" t="s">
        <v>6</v>
      </c>
      <c r="B6" s="4">
        <f>B4-B5</f>
        <v>27</v>
      </c>
      <c r="C6" s="4"/>
      <c r="I6" s="3"/>
      <c r="J6" s="3"/>
      <c r="K6" s="3"/>
    </row>
    <row r="7" spans="1:14" ht="16.5" x14ac:dyDescent="0.3">
      <c r="A7" s="4"/>
      <c r="B7" s="4">
        <f>B6-60</f>
        <v>-33</v>
      </c>
      <c r="C7" s="4"/>
      <c r="H7" s="14"/>
      <c r="I7" s="15" t="s">
        <v>25</v>
      </c>
      <c r="J7" s="15" t="s">
        <v>23</v>
      </c>
      <c r="K7" s="15"/>
    </row>
    <row r="8" spans="1:14" ht="16.5" x14ac:dyDescent="0.3">
      <c r="A8" s="4" t="s">
        <v>7</v>
      </c>
      <c r="B8" s="8">
        <f>725*2500</f>
        <v>1812500</v>
      </c>
      <c r="C8" s="8"/>
      <c r="I8">
        <v>604</v>
      </c>
      <c r="J8">
        <f>I8*1.2</f>
        <v>724.8</v>
      </c>
      <c r="K8">
        <f>J8*1.2</f>
        <v>869.75999999999988</v>
      </c>
    </row>
    <row r="9" spans="1:14" ht="16.5" x14ac:dyDescent="0.3">
      <c r="A9" s="4" t="s">
        <v>8</v>
      </c>
      <c r="B9" s="4"/>
      <c r="C9" s="4"/>
      <c r="K9">
        <v>5000</v>
      </c>
    </row>
    <row r="10" spans="1:14" ht="16.5" x14ac:dyDescent="0.3">
      <c r="A10" s="4"/>
      <c r="B10" s="4"/>
      <c r="C10" s="4"/>
      <c r="K10">
        <f>K9*K8</f>
        <v>4348799.9999999991</v>
      </c>
    </row>
    <row r="11" spans="1:14" ht="16.5" x14ac:dyDescent="0.3">
      <c r="A11" s="4" t="s">
        <v>9</v>
      </c>
      <c r="B11" s="4">
        <f>100-10</f>
        <v>90</v>
      </c>
      <c r="C11" s="4"/>
      <c r="I11" s="3"/>
      <c r="J11" s="3"/>
      <c r="K11" s="3"/>
    </row>
    <row r="12" spans="1:14" ht="16.5" x14ac:dyDescent="0.3">
      <c r="A12" s="4" t="s">
        <v>10</v>
      </c>
      <c r="B12" s="4">
        <f>B11*B6/60</f>
        <v>40.5</v>
      </c>
      <c r="C12" s="4"/>
      <c r="K12" s="14"/>
      <c r="L12" s="15"/>
      <c r="M12" s="15"/>
      <c r="N12" s="15"/>
    </row>
    <row r="13" spans="1:14" ht="16.5" x14ac:dyDescent="0.3">
      <c r="A13" s="4"/>
      <c r="B13" s="9">
        <f>B12%</f>
        <v>0.40500000000000003</v>
      </c>
      <c r="C13" s="9"/>
      <c r="K13" s="14"/>
      <c r="L13" s="15"/>
      <c r="M13" s="15"/>
      <c r="N13" s="15"/>
    </row>
    <row r="14" spans="1:14" ht="16.5" x14ac:dyDescent="0.3">
      <c r="A14" s="4" t="s">
        <v>11</v>
      </c>
      <c r="B14" s="8">
        <f>ROUND((B8*B13),0)</f>
        <v>734063</v>
      </c>
      <c r="C14" s="8"/>
      <c r="K14" s="14"/>
      <c r="L14" s="15"/>
      <c r="M14" s="15"/>
      <c r="N14" s="15"/>
    </row>
    <row r="15" spans="1:14" ht="16.5" x14ac:dyDescent="0.3">
      <c r="A15" s="4" t="s">
        <v>2</v>
      </c>
      <c r="B15" s="8">
        <v>604</v>
      </c>
      <c r="C15" s="8"/>
    </row>
    <row r="16" spans="1:14" ht="16.5" x14ac:dyDescent="0.3">
      <c r="A16" s="4" t="s">
        <v>22</v>
      </c>
      <c r="B16" s="4">
        <v>8500</v>
      </c>
      <c r="C16" s="4"/>
    </row>
    <row r="17" spans="1:11" ht="16.5" x14ac:dyDescent="0.3">
      <c r="A17" s="4" t="s">
        <v>12</v>
      </c>
      <c r="B17" s="8">
        <f>B16*B15</f>
        <v>5134000</v>
      </c>
      <c r="C17" s="8"/>
      <c r="D17" s="1"/>
      <c r="I17" t="s">
        <v>24</v>
      </c>
      <c r="J17" t="s">
        <v>26</v>
      </c>
      <c r="K17" t="s">
        <v>27</v>
      </c>
    </row>
    <row r="18" spans="1:11" ht="16.5" x14ac:dyDescent="0.3">
      <c r="A18" s="12" t="s">
        <v>13</v>
      </c>
      <c r="B18" s="13">
        <f>B17-B14</f>
        <v>4399937</v>
      </c>
      <c r="C18" s="13"/>
      <c r="D18" s="1"/>
      <c r="I18">
        <v>560</v>
      </c>
      <c r="J18">
        <v>21</v>
      </c>
      <c r="K18">
        <v>70</v>
      </c>
    </row>
    <row r="19" spans="1:11" ht="16.5" x14ac:dyDescent="0.3">
      <c r="A19" s="12" t="s">
        <v>14</v>
      </c>
      <c r="B19" s="13">
        <f>B18*0.9</f>
        <v>3959943.3000000003</v>
      </c>
      <c r="C19" s="13"/>
      <c r="I19">
        <f>I18+J18+K18</f>
        <v>651</v>
      </c>
    </row>
    <row r="20" spans="1:11" ht="16.5" x14ac:dyDescent="0.3">
      <c r="A20" s="12" t="s">
        <v>15</v>
      </c>
      <c r="B20" s="13">
        <f>B18*0.8</f>
        <v>3519949.6</v>
      </c>
      <c r="C20" s="13"/>
      <c r="I20">
        <v>7000</v>
      </c>
    </row>
    <row r="21" spans="1:11" ht="16.5" x14ac:dyDescent="0.3">
      <c r="A21" s="12" t="s">
        <v>16</v>
      </c>
      <c r="B21" s="13">
        <f>B18*0.025/12</f>
        <v>9166.5354166666675</v>
      </c>
      <c r="C21" s="13"/>
      <c r="I21">
        <f>I20*I19</f>
        <v>4557000</v>
      </c>
    </row>
    <row r="22" spans="1:11" x14ac:dyDescent="0.25">
      <c r="I22">
        <f>I21/604</f>
        <v>7544.701986754967</v>
      </c>
    </row>
    <row r="23" spans="1:11" x14ac:dyDescent="0.25">
      <c r="B23" s="1">
        <f>B18/604</f>
        <v>7284.6639072847684</v>
      </c>
    </row>
    <row r="24" spans="1:11" x14ac:dyDescent="0.25">
      <c r="B24" s="1"/>
    </row>
    <row r="28" spans="1:11" x14ac:dyDescent="0.25">
      <c r="E28" t="s">
        <v>17</v>
      </c>
    </row>
    <row r="29" spans="1:11" x14ac:dyDescent="0.25">
      <c r="D29" s="3" t="s">
        <v>3</v>
      </c>
      <c r="E29" s="3" t="s">
        <v>18</v>
      </c>
      <c r="F29" s="3" t="s">
        <v>0</v>
      </c>
      <c r="G29" s="3" t="s">
        <v>19</v>
      </c>
      <c r="H29" s="3" t="s">
        <v>20</v>
      </c>
      <c r="I29" s="3"/>
    </row>
    <row r="30" spans="1:11" x14ac:dyDescent="0.25">
      <c r="D30" s="3">
        <v>380</v>
      </c>
      <c r="E30" s="5">
        <v>340</v>
      </c>
      <c r="F30" s="3">
        <v>3300000</v>
      </c>
      <c r="G30" s="3">
        <f t="shared" ref="G30:G35" si="0">F30/E30</f>
        <v>9705.8823529411766</v>
      </c>
      <c r="H30" s="3">
        <f t="shared" ref="H30:H35" si="1">F30/D30</f>
        <v>8684.21052631579</v>
      </c>
      <c r="I30" s="3"/>
    </row>
    <row r="31" spans="1:11" x14ac:dyDescent="0.25">
      <c r="D31" s="3"/>
      <c r="E31" s="5">
        <v>390</v>
      </c>
      <c r="F31" s="3">
        <v>3000000</v>
      </c>
      <c r="G31" s="3">
        <f t="shared" si="0"/>
        <v>7692.3076923076924</v>
      </c>
      <c r="H31" s="3">
        <f>G31/1.2</f>
        <v>6410.2564102564102</v>
      </c>
      <c r="I31" s="3" t="e">
        <f>F31/D31</f>
        <v>#DIV/0!</v>
      </c>
    </row>
    <row r="32" spans="1:11" x14ac:dyDescent="0.25">
      <c r="D32" s="3">
        <v>735</v>
      </c>
      <c r="E32" s="5"/>
      <c r="F32" s="7">
        <v>3500000</v>
      </c>
      <c r="G32" s="3" t="e">
        <f t="shared" si="0"/>
        <v>#DIV/0!</v>
      </c>
      <c r="H32" s="3">
        <f t="shared" si="1"/>
        <v>4761.9047619047615</v>
      </c>
      <c r="I32" s="3" t="e">
        <f>D32/E32</f>
        <v>#DIV/0!</v>
      </c>
    </row>
    <row r="33" spans="4:13" x14ac:dyDescent="0.25">
      <c r="D33" s="6"/>
      <c r="E33" s="5"/>
      <c r="F33" s="7"/>
      <c r="G33" s="6" t="e">
        <f t="shared" si="0"/>
        <v>#DIV/0!</v>
      </c>
      <c r="H33" s="6" t="e">
        <f t="shared" si="1"/>
        <v>#DIV/0!</v>
      </c>
      <c r="I33" s="3" t="e">
        <f>D33/E33</f>
        <v>#DIV/0!</v>
      </c>
    </row>
    <row r="34" spans="4:13" x14ac:dyDescent="0.25">
      <c r="D34" s="6"/>
      <c r="E34" s="6"/>
      <c r="F34" s="6"/>
      <c r="G34" s="6" t="e">
        <f t="shared" si="0"/>
        <v>#DIV/0!</v>
      </c>
      <c r="H34" s="6" t="e">
        <f t="shared" si="1"/>
        <v>#DIV/0!</v>
      </c>
      <c r="I34" s="3"/>
    </row>
    <row r="35" spans="4:13" x14ac:dyDescent="0.25">
      <c r="D35" s="6"/>
      <c r="E35" s="6"/>
      <c r="F35" s="6"/>
      <c r="G35" s="6" t="e">
        <f t="shared" si="0"/>
        <v>#DIV/0!</v>
      </c>
      <c r="H35" s="6" t="e">
        <f t="shared" si="1"/>
        <v>#DIV/0!</v>
      </c>
      <c r="I35" s="3"/>
    </row>
    <row r="36" spans="4:13" x14ac:dyDescent="0.25">
      <c r="E36" t="s">
        <v>21</v>
      </c>
    </row>
    <row r="37" spans="4:13" x14ac:dyDescent="0.25">
      <c r="D37" s="3"/>
      <c r="E37" s="2"/>
      <c r="F37" s="2"/>
      <c r="G37" s="3" t="e">
        <f>F37/E37</f>
        <v>#DIV/0!</v>
      </c>
      <c r="H37">
        <v>147000</v>
      </c>
      <c r="I37">
        <v>30000</v>
      </c>
      <c r="J37" s="3">
        <f>I37+H37+F37</f>
        <v>177000</v>
      </c>
      <c r="K37" s="3" t="e">
        <f>J37/E37</f>
        <v>#DIV/0!</v>
      </c>
      <c r="L37" s="7" t="e">
        <f>J37/D37</f>
        <v>#DIV/0!</v>
      </c>
      <c r="M37" s="3"/>
    </row>
    <row r="38" spans="4:13" x14ac:dyDescent="0.25">
      <c r="D38" s="3"/>
      <c r="E38" s="2"/>
      <c r="F38" s="2"/>
      <c r="G38" s="3" t="e">
        <f>F38/E38</f>
        <v>#DIV/0!</v>
      </c>
      <c r="H38">
        <v>156000</v>
      </c>
      <c r="I38">
        <v>30000</v>
      </c>
      <c r="J38" s="3">
        <f>I38+H38+F38</f>
        <v>186000</v>
      </c>
      <c r="K38" s="3" t="e">
        <f>J38/E38</f>
        <v>#DIV/0!</v>
      </c>
      <c r="L38" s="7" t="e">
        <f>J38/D38</f>
        <v>#DIV/0!</v>
      </c>
      <c r="M38" s="3" t="e">
        <f>F38/D38</f>
        <v>#DIV/0!</v>
      </c>
    </row>
    <row r="39" spans="4:13" x14ac:dyDescent="0.25">
      <c r="D39" s="3"/>
      <c r="E39" s="3"/>
      <c r="F39" s="3"/>
      <c r="G39" s="3" t="e">
        <f>F39/E39</f>
        <v>#DIV/0!</v>
      </c>
      <c r="H39" s="3">
        <v>178000</v>
      </c>
      <c r="I39" s="3">
        <v>30000</v>
      </c>
      <c r="J39" s="3">
        <f>I39+H39+F39</f>
        <v>208000</v>
      </c>
      <c r="K39" s="3" t="e">
        <f>J39/E39</f>
        <v>#DIV/0!</v>
      </c>
      <c r="L39" s="3" t="e">
        <f>J39/D39</f>
        <v>#DIV/0!</v>
      </c>
      <c r="M39" s="3"/>
    </row>
    <row r="40" spans="4:13" x14ac:dyDescent="0.25">
      <c r="D40" s="3"/>
      <c r="E40" s="3"/>
      <c r="F40" s="3"/>
      <c r="G40" s="3" t="e">
        <f>F40/E40</f>
        <v>#DIV/0!</v>
      </c>
      <c r="H40" s="3"/>
      <c r="I40" s="3">
        <v>30000</v>
      </c>
      <c r="J40" s="3">
        <f>I40+H40+F40</f>
        <v>30000</v>
      </c>
      <c r="K40" s="3" t="e">
        <f>J40/E40</f>
        <v>#DIV/0!</v>
      </c>
      <c r="L40" s="3"/>
      <c r="M4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topLeftCell="A49" workbookViewId="0">
      <selection activeCell="A49" sqref="A4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2023-09-06T06:07:03Z</dcterms:modified>
</cp:coreProperties>
</file>