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RACPC Sion_Ramya Nityanand\"/>
    </mc:Choice>
  </mc:AlternateContent>
  <xr:revisionPtr revIDLastSave="0" documentId="13_ncr:1_{320920BC-0D3C-4CF2-B9ED-2ACA50D4CEB9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5" i="23" l="1"/>
  <c r="D19" i="23"/>
  <c r="G39" i="4"/>
  <c r="G37" i="4"/>
  <c r="G31" i="4"/>
  <c r="G33" i="4" s="1"/>
  <c r="Q8" i="4"/>
  <c r="Q7" i="4"/>
  <c r="Q6" i="4"/>
  <c r="Q5" i="4"/>
  <c r="Q4" i="4"/>
  <c r="Q3" i="4"/>
  <c r="Q2" i="4"/>
  <c r="B2" i="4" s="1"/>
  <c r="C2" i="4" s="1"/>
  <c r="C5" i="25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P8" i="4"/>
  <c r="P9" i="4"/>
  <c r="B9" i="4" s="1"/>
  <c r="C9" i="4" s="1"/>
  <c r="D9" i="4" s="1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E11" i="4"/>
  <c r="E10" i="4"/>
  <c r="E9" i="4"/>
  <c r="E8" i="4"/>
  <c r="E7" i="4"/>
  <c r="E6" i="4"/>
  <c r="E5" i="4"/>
  <c r="E4" i="4"/>
  <c r="E3" i="4"/>
  <c r="E2" i="4"/>
  <c r="H29" i="4"/>
  <c r="C20" i="25"/>
  <c r="C16" i="25"/>
  <c r="C17" i="25" s="1"/>
  <c r="H12" i="4" l="1"/>
  <c r="G11" i="4"/>
  <c r="B7" i="4"/>
  <c r="C7" i="4" s="1"/>
  <c r="D7" i="4" s="1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8" i="23"/>
  <c r="C6" i="23"/>
  <c r="C5" i="23"/>
  <c r="C14" i="23" s="1"/>
  <c r="C10" i="23" l="1"/>
  <c r="C11" i="23" s="1"/>
  <c r="C12" i="23"/>
  <c r="C13" i="23" s="1"/>
  <c r="C16" i="23" s="1"/>
  <c r="C19" i="23" s="1"/>
  <c r="C25" i="23" l="1"/>
  <c r="E19" i="23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<sst xmlns="http://schemas.openxmlformats.org/spreadsheetml/2006/main" count="134" uniqueCount="91">
  <si>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</si>
  <si>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</si>
  <si>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</si>
  <si>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</si>
  <si>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</si>
  <si>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</si>
  <si>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</si>
  <si>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</si>
  <si>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</si>
  <si>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</si>
  <si>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</si>
  <si>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</si>
  <si>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</si>
  <si>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</si>
  <si>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</si>
  <si>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</si>
  <si>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</si>
  <si>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</si>
  <si>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</si>
  <si>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</si>
  <si>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</si>
  <si>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</si>
  <si>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</si>
  <si>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</si>
  <si>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</si>
  <si>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</si>
  <si>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</si>
  <si>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</si>
  <si>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</si>
  <si>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</si>
  <si>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</si>
  <si>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</si>
  <si>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</si>
  <si>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</si>
  <si>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</si>
  <si>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</si>
  <si>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</si>
  <si>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</si>
  <si>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</si>
  <si>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</si>
  <si>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</si>
  <si>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</si>
  <si>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</si>
  <si>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</si>
  <si>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</si>
  <si>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</si>
  <si>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</si>
  <si>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</si>
  <si>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</si>
  <si>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</si>
  <si>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</si>
  <si>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</si>
  <si>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</si>
  <si>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</si>
  <si>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</si>
  <si>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</si>
  <si>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</si>
  <si>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</si>
  <si>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</si>
  <si>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</si>
  <si>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</si>
  <si>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</si>
  <si>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</si>
  <si>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</si>
  <si>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</si>
  <si>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</si>
  <si>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</si>
  <si>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</si>
  <si>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</si>
  <si>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</si>
  <si>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</si>
  <si>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</si>
  <si>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</si>
  <si>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</si>
  <si>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</si>
  <si>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</si>
  <si>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</si>
  <si>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</si>
  <si>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</si>
  <si>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</si>
  <si>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</si>
  <si>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</si>
  <si>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</si>
  <si>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</si>
  <si>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27.08.2023</t>
  </si>
  <si>
    <t>ACA</t>
  </si>
  <si>
    <t>IGR-20.07.23</t>
  </si>
  <si>
    <t>IGR-16.07.23</t>
  </si>
  <si>
    <t>IGR-22.07.23</t>
  </si>
  <si>
    <t>IGR-14.07.23</t>
  </si>
  <si>
    <t>IGR-12.07.23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</si>
</sst>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43" fontId="3" fillId="0" borderId="4" xfId="1" applyFont="1" applyBorder="1"/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E5D7D8-A677-BB05-0396-2EC014D7B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278476</xdr:colOff>
      <xdr:row>47</xdr:row>
      <xdr:rowOff>134618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9BB9F0-69DC-69B9-52F2-DAB73B235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28076" cy="908811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478273</xdr:colOff>
      <xdr:row>46</xdr:row>
      <xdr:rowOff>29802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5BD111-1CC2-2EDF-5781-E496D1F79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99073" cy="8792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514CFF-ED1F-2F12-371A-4D50935A2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115B26-EBE2-4DA6-C151-8AF5A1D39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6E7C9B-B89A-1395-60CF-5ACA8691D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18245F-B344-318E-A16C-F0ADD899C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D26B14-85E7-E3A9-7CD4-972835668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B5EB93-9945-5E1A-6B36-72DB2778C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106832</xdr:colOff>
      <xdr:row>47</xdr:row>
      <xdr:rowOff>48881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FF0DF7-5110-58B0-C127-98EBF7A9C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37232" cy="900238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497581</xdr:colOff>
      <xdr:row>47</xdr:row>
      <xdr:rowOff>67934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DFE8E4-1DF6-9280-513D-F47CA7D8F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47181" cy="90214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K13" sqref="K1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77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83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78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79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80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81</v>
      </c>
      <c r="C8" s="56">
        <f>C7*D13%</f>
        <v>317883.15899999999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82</v>
      </c>
      <c r="C9" s="61">
        <f>C6+C8</f>
        <v>347283.15899999999</v>
      </c>
      <c r="D9" s="62" t="s">
        <v>62</v>
      </c>
      <c r="E9" s="63">
        <f>C9/10.764</f>
        <v>32263.392697881827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2023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2022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1</v>
      </c>
      <c r="D13" s="69">
        <f>D12-C13</f>
        <v>99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AB297E-3F92-4850-9326-B0EC8798BD7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E25" sqref="E25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4000</v>
      </c>
      <c r="D3" s="24" t="s">
        <v>75</v>
      </c>
      <c r="E3" s="6" t="s">
        <v>76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1500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2022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2500</v>
      </c>
      <c r="D13" s="24"/>
      <c r="F13" s="19"/>
    </row>
    <row r="14" spans="1:6" x14ac:dyDescent="0.25">
      <c r="A14" s="16" t="s">
        <v>15</v>
      </c>
      <c r="B14" s="20"/>
      <c r="C14" s="21">
        <f>C5</f>
        <v>1500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4000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5" t="str">
        <f>E3</f>
        <v>BUA</v>
      </c>
      <c r="B18" s="7"/>
      <c r="C18" s="31">
        <v>305</v>
      </c>
      <c r="D18" s="26"/>
      <c r="F18" s="19"/>
    </row>
    <row r="19" spans="1:6" x14ac:dyDescent="0.25">
      <c r="A19" s="16" t="s">
        <v>73</v>
      </c>
      <c r="B19" s="6"/>
      <c r="C19" s="32">
        <f>C18*C16</f>
        <v>1220000</v>
      </c>
      <c r="D19" s="77">
        <f>25660+1475190</f>
        <v>1500850</v>
      </c>
      <c r="E19" s="10">
        <f>C19+D19</f>
        <v>2720850</v>
      </c>
      <c r="F19" s="33"/>
    </row>
    <row r="20" spans="1:6" x14ac:dyDescent="0.25">
      <c r="A20" s="16" t="s">
        <v>24</v>
      </c>
      <c r="C20" s="34">
        <f>C19*90%</f>
        <v>1098000</v>
      </c>
      <c r="D20" s="32"/>
      <c r="E20" s="69"/>
      <c r="F20" s="19"/>
    </row>
    <row r="21" spans="1:6" x14ac:dyDescent="0.25">
      <c r="A21" s="16" t="s">
        <v>25</v>
      </c>
      <c r="C21" s="34">
        <f>C19*80%</f>
        <v>976000</v>
      </c>
      <c r="D21" s="34"/>
      <c r="F21" s="19"/>
    </row>
    <row r="22" spans="1:6" x14ac:dyDescent="0.25">
      <c r="A22" s="16"/>
      <c r="D22" s="26"/>
      <c r="F22" s="35"/>
    </row>
    <row r="23" spans="1:6" x14ac:dyDescent="0.25">
      <c r="A23" s="36" t="s">
        <v>26</v>
      </c>
      <c r="B23" s="37"/>
      <c r="C23" s="38">
        <f>C4*C18</f>
        <v>762500</v>
      </c>
      <c r="D23" s="38"/>
    </row>
    <row r="24" spans="1:6" x14ac:dyDescent="0.25">
      <c r="A24" s="16" t="s">
        <v>27</v>
      </c>
    </row>
    <row r="25" spans="1:6" x14ac:dyDescent="0.25">
      <c r="A25" s="39" t="s">
        <v>28</v>
      </c>
      <c r="B25" s="17"/>
      <c r="C25" s="34">
        <f>C19*0.025/12</f>
        <v>2541.6666666666665</v>
      </c>
      <c r="D25" s="34"/>
      <c r="E25" s="34">
        <f>E19*0.025/12</f>
        <v>5668.4375</v>
      </c>
    </row>
    <row r="26" spans="1:6" x14ac:dyDescent="0.25">
      <c r="C26" s="34"/>
      <c r="D26" s="34"/>
    </row>
    <row r="27" spans="1:6" x14ac:dyDescent="0.25">
      <c r="C27" s="34"/>
      <c r="D27" s="34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F6" activeCellId="1" sqref="F2:S2 F6:S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305.05176</v>
      </c>
      <c r="C2" s="4">
        <f t="shared" ref="C2:C16" si="1">B2*1.2</f>
        <v>366.06211200000001</v>
      </c>
      <c r="D2" s="4">
        <f t="shared" ref="D2:D16" si="2">C2*1.2</f>
        <v>439.27453439999999</v>
      </c>
      <c r="E2" s="5">
        <f t="shared" ref="E2:E16" si="3">R2</f>
        <v>1115150</v>
      </c>
      <c r="F2" s="78">
        <f t="shared" ref="F2:F15" si="4">ROUND((E2/B2),0)</f>
        <v>3656</v>
      </c>
      <c r="G2" s="78">
        <f t="shared" ref="G2:G15" si="5">ROUND((E2/C2),0)</f>
        <v>3046</v>
      </c>
      <c r="H2" s="78">
        <f t="shared" ref="H2:H15" si="6">ROUND((E2/D2),0)</f>
        <v>2539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f t="shared" ref="Q2:Q8" si="10">28.34*10.764</f>
        <v>305.05176</v>
      </c>
      <c r="R2" s="79">
        <v>1115150</v>
      </c>
      <c r="S2" s="79" t="s">
        <v>86</v>
      </c>
    </row>
    <row r="3" spans="1:19" x14ac:dyDescent="0.25">
      <c r="A3" s="4">
        <v>2</v>
      </c>
      <c r="B3" s="4">
        <f t="shared" si="0"/>
        <v>305.05176</v>
      </c>
      <c r="C3" s="4">
        <f t="shared" si="1"/>
        <v>366.06211200000001</v>
      </c>
      <c r="D3" s="4">
        <f t="shared" si="2"/>
        <v>439.27453439999999</v>
      </c>
      <c r="E3" s="5">
        <f t="shared" si="3"/>
        <v>1095150</v>
      </c>
      <c r="F3" s="4">
        <f t="shared" si="4"/>
        <v>3590</v>
      </c>
      <c r="G3" s="4">
        <f t="shared" si="5"/>
        <v>2992</v>
      </c>
      <c r="H3" s="4">
        <f t="shared" si="6"/>
        <v>2493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f t="shared" si="10"/>
        <v>305.05176</v>
      </c>
      <c r="R3" s="2">
        <v>1095150</v>
      </c>
      <c r="S3" s="2" t="s">
        <v>87</v>
      </c>
    </row>
    <row r="4" spans="1:19" x14ac:dyDescent="0.25">
      <c r="A4" s="4">
        <v>3</v>
      </c>
      <c r="B4" s="4">
        <f t="shared" si="0"/>
        <v>305.05176</v>
      </c>
      <c r="C4" s="4">
        <f t="shared" si="1"/>
        <v>366.06211200000001</v>
      </c>
      <c r="D4" s="4">
        <f t="shared" si="2"/>
        <v>439.27453439999999</v>
      </c>
      <c r="E4" s="5">
        <f t="shared" si="3"/>
        <v>1081255</v>
      </c>
      <c r="F4" s="4">
        <f t="shared" si="4"/>
        <v>3544</v>
      </c>
      <c r="G4" s="4">
        <f t="shared" si="5"/>
        <v>2954</v>
      </c>
      <c r="H4" s="4">
        <f t="shared" si="6"/>
        <v>2461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f t="shared" si="10"/>
        <v>305.05176</v>
      </c>
      <c r="R4" s="2">
        <v>1081255</v>
      </c>
      <c r="S4" s="2" t="s">
        <v>88</v>
      </c>
    </row>
    <row r="5" spans="1:19" x14ac:dyDescent="0.25">
      <c r="A5" s="4">
        <v>4</v>
      </c>
      <c r="B5" s="4">
        <f t="shared" si="0"/>
        <v>305.05176</v>
      </c>
      <c r="C5" s="4">
        <f t="shared" si="1"/>
        <v>366.06211200000001</v>
      </c>
      <c r="D5" s="4">
        <f t="shared" si="2"/>
        <v>439.27453439999999</v>
      </c>
      <c r="E5" s="5">
        <f t="shared" si="3"/>
        <v>1065150</v>
      </c>
      <c r="F5" s="4">
        <f t="shared" si="4"/>
        <v>3492</v>
      </c>
      <c r="G5" s="4">
        <f t="shared" si="5"/>
        <v>2910</v>
      </c>
      <c r="H5" s="4">
        <f t="shared" si="6"/>
        <v>2425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f t="shared" si="10"/>
        <v>305.05176</v>
      </c>
      <c r="R5" s="2">
        <v>1065150</v>
      </c>
      <c r="S5" s="2" t="s">
        <v>86</v>
      </c>
    </row>
    <row r="6" spans="1:19" x14ac:dyDescent="0.25">
      <c r="A6" s="4">
        <v>5</v>
      </c>
      <c r="B6" s="4">
        <f t="shared" si="0"/>
        <v>305.05176</v>
      </c>
      <c r="C6" s="4">
        <f t="shared" si="1"/>
        <v>366.06211200000001</v>
      </c>
      <c r="D6" s="4">
        <f t="shared" si="2"/>
        <v>439.27453439999999</v>
      </c>
      <c r="E6" s="5">
        <f t="shared" si="3"/>
        <v>1095150</v>
      </c>
      <c r="F6" s="78">
        <f t="shared" si="4"/>
        <v>3590</v>
      </c>
      <c r="G6" s="78">
        <f t="shared" si="5"/>
        <v>2992</v>
      </c>
      <c r="H6" s="78">
        <f t="shared" si="6"/>
        <v>2493</v>
      </c>
      <c r="I6" s="78">
        <f t="shared" si="7"/>
        <v>0</v>
      </c>
      <c r="J6" s="78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f t="shared" si="10"/>
        <v>305.05176</v>
      </c>
      <c r="R6" s="79">
        <v>1095150</v>
      </c>
      <c r="S6" s="79" t="s">
        <v>89</v>
      </c>
    </row>
    <row r="7" spans="1:19" x14ac:dyDescent="0.25">
      <c r="A7" s="4">
        <v>6</v>
      </c>
      <c r="B7" s="4">
        <f t="shared" si="0"/>
        <v>305.05176</v>
      </c>
      <c r="C7" s="4">
        <f t="shared" si="1"/>
        <v>366.06211200000001</v>
      </c>
      <c r="D7" s="4">
        <f t="shared" si="2"/>
        <v>439.27453439999999</v>
      </c>
      <c r="E7" s="5">
        <f t="shared" si="3"/>
        <v>1081255</v>
      </c>
      <c r="F7" s="4">
        <f t="shared" si="4"/>
        <v>3544</v>
      </c>
      <c r="G7" s="4">
        <f t="shared" si="5"/>
        <v>2954</v>
      </c>
      <c r="H7" s="4">
        <f t="shared" si="6"/>
        <v>2461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305.05176</v>
      </c>
      <c r="R7" s="2">
        <v>1081255</v>
      </c>
      <c r="S7" s="2" t="s">
        <v>90</v>
      </c>
    </row>
    <row r="8" spans="1:19" x14ac:dyDescent="0.25">
      <c r="A8" s="4">
        <v>7</v>
      </c>
      <c r="B8" s="4">
        <f t="shared" si="0"/>
        <v>305.05176</v>
      </c>
      <c r="C8" s="4">
        <f t="shared" si="1"/>
        <v>366.06211200000001</v>
      </c>
      <c r="D8" s="4">
        <f t="shared" si="2"/>
        <v>439.27453439999999</v>
      </c>
      <c r="E8" s="5">
        <f t="shared" si="3"/>
        <v>1045150</v>
      </c>
      <c r="F8" s="4">
        <f t="shared" si="4"/>
        <v>3426</v>
      </c>
      <c r="G8" s="4">
        <f t="shared" si="5"/>
        <v>2855</v>
      </c>
      <c r="H8" s="4">
        <f t="shared" si="6"/>
        <v>2379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305.05176</v>
      </c>
      <c r="R8" s="2">
        <v>1045150</v>
      </c>
      <c r="S8" s="2" t="s">
        <v>86</v>
      </c>
    </row>
    <row r="9" spans="1:19" x14ac:dyDescent="0.25">
      <c r="A9" s="4">
        <v>8</v>
      </c>
      <c r="B9" s="4">
        <f t="shared" si="0"/>
        <v>290</v>
      </c>
      <c r="C9" s="4">
        <f t="shared" si="1"/>
        <v>348</v>
      </c>
      <c r="D9" s="4">
        <f t="shared" si="2"/>
        <v>417.59999999999997</v>
      </c>
      <c r="E9" s="5">
        <f t="shared" si="3"/>
        <v>2700000</v>
      </c>
      <c r="F9" s="78">
        <f t="shared" si="4"/>
        <v>9310</v>
      </c>
      <c r="G9" s="78">
        <f t="shared" si="5"/>
        <v>7759</v>
      </c>
      <c r="H9" s="78">
        <f t="shared" si="6"/>
        <v>6466</v>
      </c>
      <c r="I9" s="78">
        <f t="shared" si="7"/>
        <v>0</v>
      </c>
      <c r="J9" s="78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v>290</v>
      </c>
      <c r="R9" s="79">
        <v>2700000</v>
      </c>
      <c r="S9" s="2"/>
    </row>
    <row r="10" spans="1:19" x14ac:dyDescent="0.25">
      <c r="A10" s="4">
        <v>9</v>
      </c>
      <c r="B10" s="4">
        <f t="shared" si="0"/>
        <v>316.66666666666669</v>
      </c>
      <c r="C10" s="4">
        <f t="shared" si="1"/>
        <v>380</v>
      </c>
      <c r="D10" s="4">
        <f t="shared" si="2"/>
        <v>456</v>
      </c>
      <c r="E10" s="5">
        <f t="shared" si="3"/>
        <v>2900000</v>
      </c>
      <c r="F10" s="78">
        <f t="shared" si="4"/>
        <v>9158</v>
      </c>
      <c r="G10" s="78">
        <f t="shared" si="5"/>
        <v>7632</v>
      </c>
      <c r="H10" s="78">
        <f t="shared" si="6"/>
        <v>6360</v>
      </c>
      <c r="I10" s="78">
        <f t="shared" si="7"/>
        <v>0</v>
      </c>
      <c r="J10" s="78">
        <f t="shared" si="8"/>
        <v>0</v>
      </c>
      <c r="K10" s="7"/>
      <c r="L10" s="7"/>
      <c r="M10" s="7"/>
      <c r="N10" s="7"/>
      <c r="O10" s="7">
        <v>0</v>
      </c>
      <c r="P10" s="7">
        <v>380</v>
      </c>
      <c r="Q10" s="7">
        <f t="shared" ref="Q9:Q10" si="11">P10/1.2</f>
        <v>316.66666666666669</v>
      </c>
      <c r="R10" s="79">
        <v>2900000</v>
      </c>
      <c r="S10" s="2"/>
    </row>
    <row r="11" spans="1:19" x14ac:dyDescent="0.25">
      <c r="A11" s="4">
        <v>10</v>
      </c>
      <c r="B11" s="4">
        <f t="shared" si="0"/>
        <v>316.66666666666669</v>
      </c>
      <c r="C11" s="4">
        <f t="shared" si="1"/>
        <v>380</v>
      </c>
      <c r="D11" s="4">
        <f t="shared" si="2"/>
        <v>456</v>
      </c>
      <c r="E11" s="5">
        <f t="shared" si="3"/>
        <v>3000000</v>
      </c>
      <c r="F11" s="78">
        <f t="shared" si="4"/>
        <v>9474</v>
      </c>
      <c r="G11" s="78">
        <f t="shared" si="5"/>
        <v>7895</v>
      </c>
      <c r="H11" s="78">
        <f t="shared" si="6"/>
        <v>6579</v>
      </c>
      <c r="I11" s="78">
        <f t="shared" si="7"/>
        <v>0</v>
      </c>
      <c r="J11" s="78">
        <f t="shared" si="8"/>
        <v>0</v>
      </c>
      <c r="K11" s="7"/>
      <c r="L11" s="7"/>
      <c r="M11" s="7"/>
      <c r="N11" s="7"/>
      <c r="O11" s="7">
        <v>0</v>
      </c>
      <c r="P11" s="7">
        <v>380</v>
      </c>
      <c r="Q11" s="7">
        <f t="shared" ref="Q11:Q15" si="12">P11/1.2</f>
        <v>316.66666666666669</v>
      </c>
      <c r="R11" s="79">
        <v>3000000</v>
      </c>
      <c r="S11" s="2"/>
    </row>
    <row r="12" spans="1:19" x14ac:dyDescent="0.25">
      <c r="A12" s="4">
        <v>11</v>
      </c>
      <c r="B12" s="4">
        <f t="shared" si="0"/>
        <v>261.8055555555556</v>
      </c>
      <c r="C12" s="4">
        <f t="shared" si="1"/>
        <v>314.16666666666669</v>
      </c>
      <c r="D12" s="4">
        <f t="shared" si="2"/>
        <v>377</v>
      </c>
      <c r="E12" s="5">
        <f t="shared" si="3"/>
        <v>3000000</v>
      </c>
      <c r="F12" s="78">
        <f t="shared" si="4"/>
        <v>11459</v>
      </c>
      <c r="G12" s="78">
        <f t="shared" si="5"/>
        <v>9549</v>
      </c>
      <c r="H12" s="78">
        <f t="shared" si="6"/>
        <v>7958</v>
      </c>
      <c r="I12" s="78">
        <f t="shared" si="7"/>
        <v>0</v>
      </c>
      <c r="J12" s="78">
        <f t="shared" si="8"/>
        <v>0</v>
      </c>
      <c r="K12" s="7"/>
      <c r="L12" s="7"/>
      <c r="M12" s="7"/>
      <c r="N12" s="7"/>
      <c r="O12" s="7">
        <v>377</v>
      </c>
      <c r="P12" s="7">
        <f t="shared" ref="P11:P15" si="13">O12/1.2</f>
        <v>314.16666666666669</v>
      </c>
      <c r="Q12" s="7">
        <f t="shared" si="12"/>
        <v>261.8055555555556</v>
      </c>
      <c r="R12" s="79">
        <v>3000000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3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3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3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/>
    </row>
    <row r="25" spans="1:19" s="10" customFormat="1" x14ac:dyDescent="0.25">
      <c r="F25" s="73"/>
    </row>
    <row r="26" spans="1:19" s="10" customFormat="1" x14ac:dyDescent="0.25">
      <c r="F26" s="73"/>
    </row>
    <row r="27" spans="1:19" s="10" customFormat="1" x14ac:dyDescent="0.25">
      <c r="F27" s="73"/>
    </row>
    <row r="28" spans="1:19" s="10" customFormat="1" x14ac:dyDescent="0.25">
      <c r="C28" s="71" t="s">
        <v>74</v>
      </c>
      <c r="D28" s="71" t="s">
        <v>84</v>
      </c>
      <c r="F28" s="56" t="s">
        <v>85</v>
      </c>
      <c r="G28" s="56">
        <v>305</v>
      </c>
    </row>
    <row r="29" spans="1:19" s="10" customFormat="1" x14ac:dyDescent="0.25">
      <c r="C29" s="71" t="s">
        <v>1</v>
      </c>
      <c r="D29" s="71">
        <v>1065150</v>
      </c>
      <c r="F29" s="56" t="s">
        <v>71</v>
      </c>
      <c r="G29" s="56">
        <v>336</v>
      </c>
      <c r="H29" s="10">
        <f>G29/G28</f>
        <v>1.1016393442622952</v>
      </c>
    </row>
    <row r="30" spans="1:19" s="10" customFormat="1" x14ac:dyDescent="0.25">
      <c r="F30" s="56" t="s">
        <v>72</v>
      </c>
      <c r="G30" s="56">
        <v>3600</v>
      </c>
    </row>
    <row r="31" spans="1:19" s="10" customFormat="1" x14ac:dyDescent="0.25">
      <c r="C31" s="74"/>
      <c r="D31" s="74"/>
      <c r="F31" s="74" t="s">
        <v>73</v>
      </c>
      <c r="G31" s="74">
        <f>G29*G30</f>
        <v>1209600</v>
      </c>
      <c r="H31" s="10">
        <f>G31/D29</f>
        <v>1.1356147021546261</v>
      </c>
    </row>
    <row r="32" spans="1:19" s="10" customFormat="1" x14ac:dyDescent="0.25">
      <c r="C32" s="74"/>
      <c r="D32" s="74"/>
      <c r="F32" s="74" t="s">
        <v>24</v>
      </c>
      <c r="G32" s="74">
        <f>G31*90%</f>
        <v>1088640</v>
      </c>
    </row>
    <row r="33" spans="3:7" s="10" customFormat="1" x14ac:dyDescent="0.25">
      <c r="C33" s="74"/>
      <c r="D33" s="74"/>
      <c r="F33" s="74" t="s">
        <v>25</v>
      </c>
      <c r="G33" s="74">
        <f>G31*80%</f>
        <v>967680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  <c r="G35" s="10">
        <v>1475190</v>
      </c>
    </row>
    <row r="36" spans="3:7" s="10" customFormat="1" x14ac:dyDescent="0.25">
      <c r="G36" s="10">
        <v>25660</v>
      </c>
    </row>
    <row r="37" spans="3:7" s="10" customFormat="1" x14ac:dyDescent="0.25">
      <c r="G37" s="10">
        <f>G36+G35</f>
        <v>1500850</v>
      </c>
    </row>
    <row r="38" spans="3:7" s="10" customFormat="1" x14ac:dyDescent="0.25"/>
    <row r="39" spans="3:7" s="10" customFormat="1" x14ac:dyDescent="0.25">
      <c r="G39" s="10">
        <f>G37+G31</f>
        <v>2710450</v>
      </c>
    </row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2023-09-11T06:41:21Z</dcterms:modified>
</cp:coreProperties>
</file>