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gar Dilip Gaikwad\"/>
    </mc:Choice>
  </mc:AlternateContent>
  <xr:revisionPtr revIDLastSave="0" documentId="13_ncr:1_{27A46006-E120-45F1-8FA1-41F52F78CB8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3" i="4" l="1"/>
  <c r="Q21" i="4"/>
  <c r="Q23" i="4" s="1"/>
  <c r="I19" i="4"/>
  <c r="P21" i="4" l="1"/>
  <c r="P20" i="4"/>
  <c r="Q7" i="4" l="1"/>
  <c r="Q8" i="4"/>
  <c r="J23" i="4"/>
  <c r="H21" i="4"/>
  <c r="Q12" i="4" l="1"/>
  <c r="P12" i="4"/>
  <c r="P11" i="4"/>
  <c r="Q11" i="4" s="1"/>
  <c r="Q10" i="4"/>
  <c r="P10" i="4"/>
  <c r="P9" i="4"/>
  <c r="P8" i="4"/>
  <c r="P7" i="4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<sst xmlns="http://schemas.openxmlformats.org/spreadsheetml/2006/main" count="38" uniqueCount="31">
  <si>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</si>
  <si>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</si>
  <si>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</si>
  <si>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</si>
  <si>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</si>
  <si>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</si>
  <si>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</si>
  <si>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</si>
  <si>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</si>
  <si>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</si>
  <si>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</si>
  <si>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</si>
  <si>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</si>
  <si>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F, No. 205, 2nd floor, sai prasad enclave, sector 07, kamothe</t>
  </si>
  <si>
    <t>ca</t>
  </si>
  <si>
    <t>bua</t>
  </si>
  <si>
    <t>terrace</t>
  </si>
  <si>
    <t>agreemtn  - 26.08.23  - 49.90 lakhs</t>
  </si>
  <si>
    <t>total ca</t>
  </si>
  <si>
    <t>fmv</t>
  </si>
  <si>
    <t>sai prasasd enclave</t>
  </si>
  <si>
    <t>10.02.23</t>
  </si>
  <si>
    <t>08.03.23</t>
  </si>
  <si>
    <t>oc - 2007</t>
  </si>
  <si>
    <t>mca</t>
  </si>
  <si>
    <t>fb</t>
  </si>
  <si>
    <t>loan - 45 lakhs</t>
  </si>
  <si>
    <t>Total of CA wrong given by engineer</t>
  </si>
  <si>
    <t>kamothe</t>
  </si>
  <si>
    <t>ls - 65 lakhs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</si>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</sst>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56C213-8869-4AD3-8F1D-D278AA08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FD4CFE-A254-4259-86E7-79EC99A5F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C56C9-7EBB-4A6E-9FBD-C0453672B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A1140-48A5-4A0C-B736-59E146CA1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41932-A715-400E-A6BB-D69A267EB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9AE09-D914-46AA-B422-0F65E7B35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5B3F7-1A15-4131-88BE-84B98C598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12" sqref="W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625</v>
      </c>
      <c r="C2" s="4">
        <f>B2*1.2</f>
        <v>750</v>
      </c>
      <c r="D2" s="4">
        <f t="shared" ref="D2:D13" si="2">C2*1.2</f>
        <v>900</v>
      </c>
      <c r="E2" s="5">
        <f t="shared" ref="E2:E13" si="3">R2</f>
        <v>7000000</v>
      </c>
      <c r="F2" s="15">
        <f t="shared" ref="F2:F13" si="4">ROUND((E2/B2),0)</f>
        <v>11200</v>
      </c>
      <c r="G2" s="10">
        <f t="shared" ref="G2:G13" si="5">ROUND((E2/C2),0)</f>
        <v>9333</v>
      </c>
      <c r="H2" s="10">
        <f t="shared" ref="H2:H13" si="6">ROUND((E2/D2),0)</f>
        <v>7778</v>
      </c>
      <c r="I2" s="4" t="e">
        <f>#REF!</f>
        <v>#REF!</v>
      </c>
      <c r="J2" s="4" t="str">
        <f t="shared" ref="J2:J13" si="7">S2</f>
        <v>sai prasasd enclave</v>
      </c>
      <c r="O2">
        <v>0</v>
      </c>
      <c r="P2">
        <f t="shared" ref="P2:P12" si="8">O2/1.2</f>
        <v>0</v>
      </c>
      <c r="Q2">
        <v>625</v>
      </c>
      <c r="R2" s="2">
        <v>7000000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520.83333333333337</v>
      </c>
      <c r="C3" s="4">
        <f t="shared" ref="C3:C15" si="9">B3*1.2</f>
        <v>625</v>
      </c>
      <c r="D3" s="4">
        <f t="shared" si="2"/>
        <v>750</v>
      </c>
      <c r="E3" s="5">
        <f t="shared" si="3"/>
        <v>5200000</v>
      </c>
      <c r="F3" s="10">
        <f t="shared" si="4"/>
        <v>9984</v>
      </c>
      <c r="G3" s="10">
        <f t="shared" si="5"/>
        <v>8320</v>
      </c>
      <c r="H3" s="10">
        <f t="shared" si="6"/>
        <v>6933</v>
      </c>
      <c r="I3" s="4" t="e">
        <f>#REF!</f>
        <v>#REF!</v>
      </c>
      <c r="J3" s="4" t="str">
        <f t="shared" si="7"/>
        <v>sai prasasd enclave</v>
      </c>
      <c r="O3">
        <v>0</v>
      </c>
      <c r="P3">
        <v>625</v>
      </c>
      <c r="Q3">
        <f t="shared" ref="Q3:Q12" si="10">P3/1.2</f>
        <v>520.83333333333337</v>
      </c>
      <c r="R3" s="2">
        <v>5200000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782</v>
      </c>
      <c r="C4" s="4">
        <f t="shared" si="9"/>
        <v>938.4</v>
      </c>
      <c r="D4" s="4">
        <f t="shared" si="2"/>
        <v>1126.08</v>
      </c>
      <c r="E4" s="5">
        <f t="shared" si="3"/>
        <v>6000000</v>
      </c>
      <c r="F4" s="10">
        <f t="shared" si="4"/>
        <v>7673</v>
      </c>
      <c r="G4" s="10">
        <f t="shared" si="5"/>
        <v>6394</v>
      </c>
      <c r="H4" s="10">
        <f t="shared" si="6"/>
        <v>5328</v>
      </c>
      <c r="I4" s="4" t="e">
        <f>#REF!</f>
        <v>#REF!</v>
      </c>
      <c r="J4" s="4" t="str">
        <f t="shared" si="7"/>
        <v>sai prasasd enclave</v>
      </c>
      <c r="O4">
        <v>0</v>
      </c>
      <c r="P4">
        <f t="shared" si="8"/>
        <v>0</v>
      </c>
      <c r="Q4">
        <v>782</v>
      </c>
      <c r="R4" s="2">
        <v>6000000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515</v>
      </c>
      <c r="C5" s="4">
        <f t="shared" si="9"/>
        <v>618</v>
      </c>
      <c r="D5" s="4">
        <f t="shared" si="2"/>
        <v>741.6</v>
      </c>
      <c r="E5" s="5">
        <f t="shared" si="3"/>
        <v>4990000</v>
      </c>
      <c r="F5" s="10">
        <f t="shared" si="4"/>
        <v>9689</v>
      </c>
      <c r="G5" s="10">
        <f t="shared" si="5"/>
        <v>8074</v>
      </c>
      <c r="H5" s="10">
        <f t="shared" si="6"/>
        <v>6729</v>
      </c>
      <c r="I5" s="4" t="e">
        <f>#REF!</f>
        <v>#REF!</v>
      </c>
      <c r="J5" s="4" t="str">
        <f t="shared" si="7"/>
        <v>sai prasasd enclave</v>
      </c>
      <c r="O5">
        <v>0</v>
      </c>
      <c r="P5">
        <f t="shared" si="8"/>
        <v>0</v>
      </c>
      <c r="Q5">
        <v>515</v>
      </c>
      <c r="R5" s="2">
        <v>4990000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531</v>
      </c>
      <c r="C6" s="4">
        <f t="shared" si="9"/>
        <v>637.19999999999993</v>
      </c>
      <c r="D6" s="4">
        <f t="shared" si="2"/>
        <v>764.63999999999987</v>
      </c>
      <c r="E6" s="5">
        <f t="shared" si="3"/>
        <v>6500000</v>
      </c>
      <c r="F6" s="15">
        <f t="shared" si="4"/>
        <v>12241</v>
      </c>
      <c r="G6" s="10">
        <f t="shared" si="5"/>
        <v>10201</v>
      </c>
      <c r="H6" s="10">
        <f t="shared" si="6"/>
        <v>8501</v>
      </c>
      <c r="I6" s="4" t="e">
        <f>#REF!</f>
        <v>#REF!</v>
      </c>
      <c r="J6" s="4" t="str">
        <f t="shared" si="7"/>
        <v>sai prasasd enclave</v>
      </c>
      <c r="O6">
        <v>0</v>
      </c>
      <c r="P6">
        <f t="shared" si="8"/>
        <v>0</v>
      </c>
      <c r="Q6">
        <v>531</v>
      </c>
      <c r="R6" s="2">
        <v>6500000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597</v>
      </c>
      <c r="C7" s="4">
        <f t="shared" si="9"/>
        <v>716.4</v>
      </c>
      <c r="D7" s="4">
        <f t="shared" si="2"/>
        <v>859.68</v>
      </c>
      <c r="E7" s="5">
        <f t="shared" si="3"/>
        <v>6400000</v>
      </c>
      <c r="F7" s="15">
        <f t="shared" si="4"/>
        <v>10720</v>
      </c>
      <c r="G7" s="10">
        <f t="shared" si="5"/>
        <v>8934</v>
      </c>
      <c r="H7" s="10">
        <f t="shared" si="6"/>
        <v>7445</v>
      </c>
      <c r="I7" s="4" t="e">
        <f>#REF!</f>
        <v>#REF!</v>
      </c>
      <c r="J7" s="4" t="str">
        <f t="shared" si="7"/>
        <v>10.02.23</v>
      </c>
      <c r="O7">
        <v>0</v>
      </c>
      <c r="P7">
        <f t="shared" si="8"/>
        <v>0</v>
      </c>
      <c r="Q7">
        <f>539+58</f>
        <v>597</v>
      </c>
      <c r="R7" s="2">
        <v>6400000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597</v>
      </c>
      <c r="C8" s="4">
        <f t="shared" si="9"/>
        <v>716.4</v>
      </c>
      <c r="D8" s="4">
        <f t="shared" si="2"/>
        <v>859.68</v>
      </c>
      <c r="E8" s="5">
        <f t="shared" si="3"/>
        <v>6100000</v>
      </c>
      <c r="F8" s="10">
        <f t="shared" si="4"/>
        <v>10218</v>
      </c>
      <c r="G8" s="10">
        <f t="shared" si="5"/>
        <v>8515</v>
      </c>
      <c r="H8" s="10">
        <f t="shared" si="6"/>
        <v>7096</v>
      </c>
      <c r="I8" s="4" t="e">
        <f>#REF!</f>
        <v>#REF!</v>
      </c>
      <c r="J8" s="4" t="str">
        <f t="shared" si="7"/>
        <v>08.03.23</v>
      </c>
      <c r="O8">
        <v>0</v>
      </c>
      <c r="P8">
        <f t="shared" si="8"/>
        <v>0</v>
      </c>
      <c r="Q8">
        <f>539+58</f>
        <v>597</v>
      </c>
      <c r="R8" s="2">
        <v>6100000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700</v>
      </c>
      <c r="C9" s="4">
        <f t="shared" si="9"/>
        <v>840</v>
      </c>
      <c r="D9" s="4">
        <f t="shared" si="2"/>
        <v>1008</v>
      </c>
      <c r="E9" s="5">
        <f t="shared" si="3"/>
        <v>8250000</v>
      </c>
      <c r="F9" s="15">
        <f t="shared" si="4"/>
        <v>11786</v>
      </c>
      <c r="G9" s="10">
        <f t="shared" si="5"/>
        <v>9821</v>
      </c>
      <c r="H9" s="10">
        <f t="shared" si="6"/>
        <v>8185</v>
      </c>
      <c r="I9" s="4" t="e">
        <f>#REF!</f>
        <v>#REF!</v>
      </c>
      <c r="J9" s="4" t="str">
        <f t="shared" si="7"/>
        <v>kamothe</v>
      </c>
      <c r="O9">
        <v>0</v>
      </c>
      <c r="P9">
        <f t="shared" si="8"/>
        <v>0</v>
      </c>
      <c r="Q9">
        <v>700</v>
      </c>
      <c r="R9" s="2">
        <v>8250000</v>
      </c>
      <c r="S9" s="8" t="s">
        <v>28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463</v>
      </c>
      <c r="P18" s="16" t="s">
        <v>27</v>
      </c>
    </row>
    <row r="19" spans="7:24" x14ac:dyDescent="0.25">
      <c r="G19" t="s">
        <v>15</v>
      </c>
      <c r="H19">
        <v>556</v>
      </c>
      <c r="I19">
        <f>H19/H18</f>
        <v>1.2008639308855291</v>
      </c>
      <c r="O19" t="s">
        <v>24</v>
      </c>
      <c r="P19">
        <v>457</v>
      </c>
    </row>
    <row r="20" spans="7:24" x14ac:dyDescent="0.25">
      <c r="G20" t="s">
        <v>16</v>
      </c>
      <c r="H20">
        <v>76</v>
      </c>
      <c r="O20" t="s">
        <v>25</v>
      </c>
      <c r="P20">
        <f>13.32+18+18</f>
        <v>49.32</v>
      </c>
    </row>
    <row r="21" spans="7:24" x14ac:dyDescent="0.25">
      <c r="G21" t="s">
        <v>18</v>
      </c>
      <c r="H21">
        <f>H20+H18</f>
        <v>539</v>
      </c>
      <c r="P21">
        <f>P20+P19</f>
        <v>506.32</v>
      </c>
      <c r="Q21">
        <f>P21*1.2</f>
        <v>607.58399999999995</v>
      </c>
    </row>
    <row r="22" spans="7:24" x14ac:dyDescent="0.25">
      <c r="G22" s="6" t="s">
        <v>30</v>
      </c>
      <c r="H22" s="6">
        <v>11500</v>
      </c>
      <c r="Q22">
        <v>8000</v>
      </c>
    </row>
    <row r="23" spans="7:24" x14ac:dyDescent="0.25">
      <c r="G23" t="s">
        <v>19</v>
      </c>
      <c r="H23">
        <f>H22*H21</f>
        <v>6198500</v>
      </c>
      <c r="J23">
        <f>H23*85%</f>
        <v>5268725</v>
      </c>
      <c r="Q23">
        <f>Q22*Q21</f>
        <v>4860672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26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2023-09-12T08:13:47Z</dcterms:modified>
</cp:coreProperties>
</file>