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Uttam Jagtap\"/>
    </mc:Choice>
  </mc:AlternateContent>
  <xr:revisionPtr revIDLastSave="0" documentId="13_ncr:1_{F2773B90-1237-482E-97F1-C7DF1457CE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Q8" i="4" l="1"/>
  <c r="U8" i="4"/>
  <c r="Q7" i="4"/>
  <c r="U7" i="4"/>
  <c r="Q6" i="4"/>
  <c r="H24" i="4"/>
  <c r="H22" i="4"/>
  <c r="I21" i="4"/>
  <c r="I20" i="4"/>
  <c r="I19" i="4"/>
  <c r="Q12" i="4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 l="1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<sst xmlns="http://schemas.openxmlformats.org/spreadsheetml/2006/main" count="120" uniqueCount="24">
  <si>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</si>
  <si>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</si>
  <si>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</si>
  <si>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</si>
  <si>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</si>
  <si>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</si>
  <si>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</si>
  <si>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</si>
  <si>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</si>
  <si>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</si>
  <si>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</si>
  <si>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</si>
  <si>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</si>
  <si>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</si>
  <si>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103, 1st foor, niligiri residency, village manda,aklyan thane</t>
  </si>
  <si>
    <t>ca</t>
  </si>
  <si>
    <t>agreemnt - 09.08.23 - 27.17,550/-</t>
  </si>
  <si>
    <t>rate</t>
  </si>
  <si>
    <t>op terr</t>
  </si>
  <si>
    <t>encl. bal</t>
  </si>
  <si>
    <t>nilgiri residency</t>
  </si>
  <si>
    <t>sold out</t>
  </si>
  <si>
    <t>19.01.23</t>
  </si>
  <si>
    <t>28.04.23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</si>
</sst>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10</xdr:row>
      <xdr:rowOff>9525</xdr:rowOff>
    </xdr:from>
    <xdr:to>
      <xdr:col>18</xdr:col>
      <xdr:colOff>466725</xdr:colOff>
      <xdr:row>52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AFCBDA-2D6D-48E2-9AFE-1D7FFE2103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" t="7501" r="40775" b="14433"/>
        <a:stretch/>
      </xdr:blipFill>
      <xdr:spPr>
        <a:xfrm>
          <a:off x="619124" y="1914525"/>
          <a:ext cx="10820401" cy="8029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B32F48-3C2B-4DE2-8B07-A0010749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D22B05-4253-4150-9BB4-523560190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02BD53-FA86-4D37-9C94-2B15E24E7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99A9C-2267-4F27-8850-CA2F7DFA4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F03FF-1089-432E-84DE-1B8F254F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0" sqref="J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428</v>
      </c>
      <c r="C2" s="4">
        <f>B2*1.1</f>
        <v>470.8</v>
      </c>
      <c r="D2" s="4">
        <f t="shared" ref="D2:D13" si="2">C2*1.2</f>
        <v>564.96</v>
      </c>
      <c r="E2" s="5">
        <f t="shared" ref="E2:E13" si="3">R2</f>
        <v>3609000</v>
      </c>
      <c r="F2" s="10">
        <f t="shared" ref="F2:F13" si="4">ROUND((E2/B2),0)</f>
        <v>8432</v>
      </c>
      <c r="G2" s="10">
        <f t="shared" ref="G2:G13" si="5">ROUND((E2/C2),0)</f>
        <v>7666</v>
      </c>
      <c r="H2" s="10">
        <f t="shared" ref="H2:H13" si="6">ROUND((E2/D2),0)</f>
        <v>6388</v>
      </c>
      <c r="I2" s="4" t="e">
        <f>#REF!</f>
        <v>#REF!</v>
      </c>
      <c r="J2" s="4" t="str">
        <f t="shared" ref="J2:J13" si="7">S2</f>
        <v>nilgiri residency</v>
      </c>
      <c r="O2">
        <v>0</v>
      </c>
      <c r="P2">
        <f t="shared" ref="P2:P12" si="8">O2/1.2</f>
        <v>0</v>
      </c>
      <c r="Q2">
        <v>428</v>
      </c>
      <c r="R2" s="2">
        <v>3609000</v>
      </c>
      <c r="S2" s="8" t="s">
        <v>20</v>
      </c>
      <c r="T2" s="8"/>
    </row>
    <row r="3" spans="1:21" x14ac:dyDescent="0.25">
      <c r="A3" s="4">
        <f t="shared" si="0"/>
        <v>0</v>
      </c>
      <c r="B3" s="4">
        <f t="shared" si="1"/>
        <v>284</v>
      </c>
      <c r="C3" s="4">
        <f t="shared" ref="C3:C15" si="9">B3*1.1</f>
        <v>312.40000000000003</v>
      </c>
      <c r="D3" s="4">
        <f t="shared" si="2"/>
        <v>374.88000000000005</v>
      </c>
      <c r="E3" s="5">
        <f t="shared" si="3"/>
        <v>2150000</v>
      </c>
      <c r="F3" s="15">
        <f t="shared" si="4"/>
        <v>7570</v>
      </c>
      <c r="G3" s="10">
        <f t="shared" si="5"/>
        <v>6882</v>
      </c>
      <c r="H3" s="10">
        <f t="shared" si="6"/>
        <v>5735</v>
      </c>
      <c r="I3" s="4" t="e">
        <f>#REF!</f>
        <v>#REF!</v>
      </c>
      <c r="J3" s="4" t="str">
        <f t="shared" si="7"/>
        <v>nilgiri residency</v>
      </c>
      <c r="O3">
        <v>0</v>
      </c>
      <c r="P3">
        <f t="shared" si="8"/>
        <v>0</v>
      </c>
      <c r="Q3">
        <v>284</v>
      </c>
      <c r="R3" s="2">
        <v>2150000</v>
      </c>
      <c r="S3" s="8" t="s">
        <v>20</v>
      </c>
      <c r="T3" s="8"/>
    </row>
    <row r="4" spans="1:21" x14ac:dyDescent="0.25">
      <c r="A4" s="4">
        <f t="shared" si="0"/>
        <v>0</v>
      </c>
      <c r="B4" s="4">
        <f t="shared" si="1"/>
        <v>600</v>
      </c>
      <c r="C4" s="4">
        <f t="shared" si="9"/>
        <v>660</v>
      </c>
      <c r="D4" s="4">
        <f t="shared" si="2"/>
        <v>792</v>
      </c>
      <c r="E4" s="5">
        <f t="shared" si="3"/>
        <v>3000000</v>
      </c>
      <c r="F4" s="10">
        <f t="shared" si="4"/>
        <v>5000</v>
      </c>
      <c r="G4" s="10">
        <f t="shared" si="5"/>
        <v>4545</v>
      </c>
      <c r="H4" s="10">
        <f t="shared" si="6"/>
        <v>3788</v>
      </c>
      <c r="I4" s="4" t="e">
        <f>#REF!</f>
        <v>#REF!</v>
      </c>
      <c r="J4" s="4" t="str">
        <f t="shared" si="7"/>
        <v>nilgiri residency</v>
      </c>
      <c r="O4">
        <v>0</v>
      </c>
      <c r="P4">
        <f t="shared" si="8"/>
        <v>0</v>
      </c>
      <c r="Q4">
        <v>600</v>
      </c>
      <c r="R4" s="2">
        <v>3000000</v>
      </c>
      <c r="S4" s="8" t="s">
        <v>20</v>
      </c>
      <c r="T4" s="8"/>
    </row>
    <row r="5" spans="1:21" x14ac:dyDescent="0.25">
      <c r="A5" s="4">
        <f t="shared" si="0"/>
        <v>0</v>
      </c>
      <c r="B5" s="4">
        <f t="shared" si="1"/>
        <v>444</v>
      </c>
      <c r="C5" s="4">
        <f t="shared" si="9"/>
        <v>488.40000000000003</v>
      </c>
      <c r="D5" s="4">
        <f t="shared" si="2"/>
        <v>586.08000000000004</v>
      </c>
      <c r="E5" s="5">
        <f t="shared" si="3"/>
        <v>3100000</v>
      </c>
      <c r="F5" s="10">
        <f t="shared" si="4"/>
        <v>6982</v>
      </c>
      <c r="G5" s="10">
        <f t="shared" si="5"/>
        <v>6347</v>
      </c>
      <c r="H5" s="10">
        <f t="shared" si="6"/>
        <v>5289</v>
      </c>
      <c r="I5" s="4" t="e">
        <f>#REF!</f>
        <v>#REF!</v>
      </c>
      <c r="J5" s="4" t="str">
        <f t="shared" si="7"/>
        <v>sold out</v>
      </c>
      <c r="O5">
        <v>0</v>
      </c>
      <c r="P5">
        <f t="shared" si="8"/>
        <v>0</v>
      </c>
      <c r="Q5">
        <v>444</v>
      </c>
      <c r="R5" s="2">
        <v>3100000</v>
      </c>
      <c r="S5" s="11" t="s">
        <v>21</v>
      </c>
      <c r="T5" s="8"/>
    </row>
    <row r="6" spans="1:21" x14ac:dyDescent="0.25">
      <c r="A6" s="4">
        <f t="shared" si="0"/>
        <v>0</v>
      </c>
      <c r="B6" s="4">
        <f t="shared" si="1"/>
        <v>240.03719999999998</v>
      </c>
      <c r="C6" s="4">
        <f t="shared" si="9"/>
        <v>264.04092000000003</v>
      </c>
      <c r="D6" s="4">
        <f t="shared" si="2"/>
        <v>316.84910400000001</v>
      </c>
      <c r="E6" s="5">
        <f t="shared" si="3"/>
        <v>1490967</v>
      </c>
      <c r="F6" s="15">
        <f t="shared" si="4"/>
        <v>6211</v>
      </c>
      <c r="G6" s="10">
        <f t="shared" si="5"/>
        <v>5647</v>
      </c>
      <c r="H6" s="10">
        <f t="shared" si="6"/>
        <v>4706</v>
      </c>
      <c r="I6" s="4" t="e">
        <f>#REF!</f>
        <v>#REF!</v>
      </c>
      <c r="J6" s="4" t="str">
        <f t="shared" si="7"/>
        <v>19.01.23</v>
      </c>
      <c r="O6">
        <v>0</v>
      </c>
      <c r="P6">
        <f t="shared" si="8"/>
        <v>0</v>
      </c>
      <c r="Q6">
        <f>22.3*10.764</f>
        <v>240.03719999999998</v>
      </c>
      <c r="R6" s="2">
        <v>1490967</v>
      </c>
      <c r="S6" s="8" t="s">
        <v>22</v>
      </c>
      <c r="T6" s="8"/>
    </row>
    <row r="7" spans="1:21" x14ac:dyDescent="0.25">
      <c r="A7" s="4">
        <f t="shared" si="0"/>
        <v>0</v>
      </c>
      <c r="B7" s="4">
        <f t="shared" si="1"/>
        <v>426.57731999999999</v>
      </c>
      <c r="C7" s="4">
        <f t="shared" si="9"/>
        <v>469.235052</v>
      </c>
      <c r="D7" s="4">
        <f t="shared" si="2"/>
        <v>563.08206239999993</v>
      </c>
      <c r="E7" s="5">
        <f t="shared" si="3"/>
        <v>2482200</v>
      </c>
      <c r="F7" s="10">
        <f t="shared" si="4"/>
        <v>5819</v>
      </c>
      <c r="G7" s="10">
        <f t="shared" si="5"/>
        <v>5290</v>
      </c>
      <c r="H7" s="10">
        <f t="shared" si="6"/>
        <v>4408</v>
      </c>
      <c r="I7" s="4" t="e">
        <f>#REF!</f>
        <v>#REF!</v>
      </c>
      <c r="J7" s="4" t="str">
        <f t="shared" si="7"/>
        <v>28.04.23</v>
      </c>
      <c r="O7">
        <v>0</v>
      </c>
      <c r="P7">
        <f t="shared" si="8"/>
        <v>0</v>
      </c>
      <c r="Q7">
        <f>U7*10.764</f>
        <v>426.57731999999999</v>
      </c>
      <c r="R7" s="2">
        <v>2482200</v>
      </c>
      <c r="S7" s="8" t="s">
        <v>23</v>
      </c>
      <c r="T7" s="8"/>
      <c r="U7">
        <f>30+7.11+2.52</f>
        <v>39.630000000000003</v>
      </c>
    </row>
    <row r="8" spans="1:21" x14ac:dyDescent="0.25">
      <c r="A8" s="4">
        <f t="shared" si="0"/>
        <v>0</v>
      </c>
      <c r="B8" s="4">
        <f t="shared" si="1"/>
        <v>401.28192000000001</v>
      </c>
      <c r="C8" s="4">
        <f t="shared" si="9"/>
        <v>441.41011200000003</v>
      </c>
      <c r="D8" s="4">
        <f t="shared" si="2"/>
        <v>529.69213439999999</v>
      </c>
      <c r="E8" s="5">
        <f t="shared" si="3"/>
        <v>2259275</v>
      </c>
      <c r="F8" s="15">
        <f t="shared" si="4"/>
        <v>5630</v>
      </c>
      <c r="G8" s="10">
        <f t="shared" si="5"/>
        <v>5118</v>
      </c>
      <c r="H8" s="10">
        <f t="shared" si="6"/>
        <v>4265</v>
      </c>
      <c r="I8" s="4" t="e">
        <f>#REF!</f>
        <v>#REF!</v>
      </c>
      <c r="J8" s="4" t="str">
        <f t="shared" si="7"/>
        <v>28.04.23</v>
      </c>
      <c r="O8">
        <v>0</v>
      </c>
      <c r="P8">
        <f t="shared" si="8"/>
        <v>0</v>
      </c>
      <c r="Q8">
        <f>U8*10.764</f>
        <v>401.28192000000001</v>
      </c>
      <c r="R8" s="2">
        <v>2259275</v>
      </c>
      <c r="S8" s="8" t="s">
        <v>23</v>
      </c>
      <c r="T8" s="8"/>
      <c r="U8">
        <f>29.27+4.95+3.06</f>
        <v>37.28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14</v>
      </c>
    </row>
    <row r="19" spans="7:24" x14ac:dyDescent="0.25">
      <c r="G19" t="s">
        <v>15</v>
      </c>
      <c r="H19">
        <v>323</v>
      </c>
      <c r="I19">
        <f>30*10.764</f>
        <v>322.91999999999996</v>
      </c>
    </row>
    <row r="20" spans="7:24" x14ac:dyDescent="0.25">
      <c r="G20" t="s">
        <v>18</v>
      </c>
      <c r="H20">
        <v>77</v>
      </c>
      <c r="I20">
        <f>7.11*10.764</f>
        <v>76.532039999999995</v>
      </c>
    </row>
    <row r="21" spans="7:24" x14ac:dyDescent="0.25">
      <c r="G21" t="s">
        <v>19</v>
      </c>
      <c r="H21">
        <v>27</v>
      </c>
      <c r="I21">
        <f>2.52*10.764</f>
        <v>27.12528</v>
      </c>
    </row>
    <row r="22" spans="7:24" x14ac:dyDescent="0.25">
      <c r="H22" s="6">
        <f>SUM(H19:H21)</f>
        <v>427</v>
      </c>
    </row>
    <row r="23" spans="7:24" x14ac:dyDescent="0.25">
      <c r="G23" t="s">
        <v>17</v>
      </c>
      <c r="H23">
        <v>6700</v>
      </c>
    </row>
    <row r="24" spans="7:24" x14ac:dyDescent="0.25">
      <c r="G24" t="s">
        <v>13</v>
      </c>
      <c r="H24">
        <f>H23*H22</f>
        <v>2860900</v>
      </c>
      <c r="I24">
        <f>H2490%</f>
        <v>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2023-09-06T12:20:00Z</dcterms:modified>
</cp:coreProperties>
</file>