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CB_Fort_Inderpal Risam\"/>
    </mc:Choice>
  </mc:AlternateContent>
  <xr:revisionPtr revIDLastSave="0" documentId="13_ncr:1_{44147083-F29D-44E3-BBC7-E5C75F181A0F}" xr6:coauthVersionLast="47" xr6:coauthVersionMax="47" xr10:uidLastSave="{00000000-0000-0000-0000-000000000000}"/>
  <bookViews>
    <workbookView xWindow="-120" yWindow="-120" windowWidth="29040" windowHeight="15720" tabRatio="932" activeTab="11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5" i="23" l="1"/>
  <c r="G29" i="4"/>
  <c r="I26" i="4"/>
  <c r="I27" i="4"/>
  <c r="C3" i="25"/>
  <c r="C4" i="25" s="1"/>
  <c r="C5" i="25" s="1"/>
  <c r="Q2" i="4"/>
  <c r="P3" i="4"/>
  <c r="B3" i="4" s="1"/>
  <c r="C3" i="4" s="1"/>
  <c r="D3" i="4" s="1"/>
  <c r="Q4" i="4"/>
  <c r="B4" i="4" s="1"/>
  <c r="C4" i="4" s="1"/>
  <c r="D4" i="4" s="1"/>
  <c r="Q5" i="4"/>
  <c r="P6" i="4"/>
  <c r="B6" i="4" s="1"/>
  <c r="C6" i="4" s="1"/>
  <c r="P7" i="4"/>
  <c r="B7" i="4" s="1"/>
  <c r="C7" i="4" s="1"/>
  <c r="D7" i="4" s="1"/>
  <c r="P8" i="4"/>
  <c r="P9" i="4"/>
  <c r="B9" i="4" s="1"/>
  <c r="C9" i="4" s="1"/>
  <c r="D9" i="4" s="1"/>
  <c r="P10" i="4"/>
  <c r="Q10" i="4" s="1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P11" i="4"/>
  <c r="Q11" i="4" s="1"/>
  <c r="B11" i="4" s="1"/>
  <c r="C11" i="4" s="1"/>
  <c r="D11" i="4" s="1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J4" i="4"/>
  <c r="I4" i="4"/>
  <c r="J3" i="4"/>
  <c r="I3" i="4"/>
  <c r="B2" i="4"/>
  <c r="C2" i="4" s="1"/>
  <c r="J2" i="4"/>
  <c r="I2" i="4"/>
  <c r="C12" i="25"/>
  <c r="C11" i="25"/>
  <c r="A18" i="23"/>
  <c r="Q20" i="4"/>
  <c r="B20" i="4" s="1"/>
  <c r="C20" i="4" s="1"/>
  <c r="D20" i="4" s="1"/>
  <c r="P20" i="4"/>
  <c r="J20" i="4"/>
  <c r="I20" i="4"/>
  <c r="E20" i="4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E10" i="4"/>
  <c r="E9" i="4"/>
  <c r="E8" i="4"/>
  <c r="E7" i="4"/>
  <c r="E6" i="4"/>
  <c r="E5" i="4"/>
  <c r="E4" i="4"/>
  <c r="E3" i="4"/>
  <c r="E2" i="4"/>
  <c r="H27" i="4"/>
  <c r="G31" i="4"/>
  <c r="C20" i="25"/>
  <c r="C16" i="25"/>
  <c r="C17" i="25" s="1"/>
  <c r="H4" i="4" l="1"/>
  <c r="G11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29" i="4"/>
  <c r="G30" i="4"/>
  <c r="C7" i="25"/>
  <c r="E5" i="25"/>
  <c r="E17" i="25"/>
  <c r="C19" i="25"/>
  <c r="C21" i="25" s="1"/>
  <c r="E21" i="25" s="1"/>
  <c r="C8" i="25" l="1"/>
  <c r="C9" i="25" s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/>
  <c r="C13" i="23" s="1"/>
  <c r="C16" i="23" s="1"/>
  <c r="C19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<sst xmlns="http://schemas.openxmlformats.org/spreadsheetml/2006/main" count="128" uniqueCount="87">
  <si>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</si>
  <si>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</si>
  <si>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</si>
  <si>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</si>
  <si>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</si>
  <si>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</si>
  <si>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</si>
  <si>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</si>
  <si>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</si>
  <si>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</si>
  <si>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</si>
  <si>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</si>
  <si>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</si>
  <si>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</si>
  <si>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</si>
  <si>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</si>
  <si>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</si>
  <si>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</si>
  <si>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</si>
  <si>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</si>
  <si>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</si>
  <si>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</si>
  <si>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</si>
  <si>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</si>
  <si>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</si>
  <si>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</si>
  <si>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</si>
  <si>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</si>
  <si>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</si>
  <si>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</si>
  <si>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</si>
  <si>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</si>
  <si>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</si>
  <si>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</si>
  <si>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</si>
  <si>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</si>
  <si>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</si>
  <si>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</si>
  <si>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</si>
  <si>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</si>
  <si>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</si>
  <si>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</si>
  <si>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</si>
  <si>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</si>
  <si>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</si>
  <si>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</si>
  <si>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</si>
  <si>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</si>
  <si>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</si>
  <si>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</si>
  <si>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</si>
  <si>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</si>
  <si>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</si>
  <si>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</si>
  <si>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</si>
  <si>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</si>
  <si>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</si>
  <si>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</si>
  <si>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</si>
  <si>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</si>
  <si>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</si>
  <si>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</si>
  <si>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</si>
  <si>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</si>
  <si>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</si>
  <si>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</si>
  <si>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</si>
  <si>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</si>
  <si>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</si>
  <si>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</si>
  <si>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</si>
  <si>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</si>
  <si>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</si>
  <si>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</si>
  <si>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</si>
  <si>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</si>
  <si>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</si>
  <si>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</si>
  <si>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</si>
  <si>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</si>
  <si>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</si>
  <si>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</si>
  <si>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</si>
  <si>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</si>
  <si>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</si>
  <si>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</si>
  <si>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07.08.2013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</si>
</sst>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202265</xdr:colOff>
      <xdr:row>48</xdr:row>
      <xdr:rowOff>77450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9425D5-C96B-44FA-EB6E-2AD745D41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51865" cy="8954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11824</xdr:colOff>
      <xdr:row>46</xdr:row>
      <xdr:rowOff>125065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6AFCA3-5E05-3EAC-405F-8D1FA2AEC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471024" cy="88880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88034</xdr:colOff>
      <xdr:row>47</xdr:row>
      <xdr:rowOff>29829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E72706-49F7-2899-9E14-144C31BA6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547234" cy="898332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77487</xdr:colOff>
      <xdr:row>45</xdr:row>
      <xdr:rowOff>153571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96DB80-982A-3E86-75F7-5BF2BFA50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221487" cy="839269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144937</xdr:colOff>
      <xdr:row>47</xdr:row>
      <xdr:rowOff>67934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4B042C-574B-C47C-FA05-829325DE0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775337" cy="902143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154463</xdr:colOff>
      <xdr:row>47</xdr:row>
      <xdr:rowOff>39355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0A88F5-7B85-8B08-0983-124D52C6B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784863" cy="899285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97305</xdr:colOff>
      <xdr:row>46</xdr:row>
      <xdr:rowOff>96486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7603D6-EC45-9CF4-6D59-6C3C091D8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727705" cy="885948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40147</xdr:colOff>
      <xdr:row>46</xdr:row>
      <xdr:rowOff>67907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3E94A9-F6FD-5CB2-9D64-701E8FFE7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70547" cy="88309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9" sqref="E9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78</v>
      </c>
      <c r="C3" s="57">
        <f>207600*0.95</f>
        <v>197220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84</v>
      </c>
      <c r="C4" s="57">
        <f>C3*0%</f>
        <v>0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79</v>
      </c>
      <c r="C5" s="62">
        <f>C3+C4</f>
        <v>197220</v>
      </c>
      <c r="D5" s="63" t="s">
        <v>62</v>
      </c>
      <c r="E5" s="64">
        <f>C5/10.764</f>
        <v>18322.185061315497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80</v>
      </c>
      <c r="C6" s="57">
        <v>65140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81</v>
      </c>
      <c r="C7" s="57">
        <f>C5-C6</f>
        <v>132080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82</v>
      </c>
      <c r="C8" s="57">
        <f>C7*D13%</f>
        <v>110947.2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83</v>
      </c>
      <c r="C9" s="62">
        <f>C6+C8</f>
        <v>176087.2</v>
      </c>
      <c r="D9" s="63" t="s">
        <v>62</v>
      </c>
      <c r="E9" s="64">
        <f>C9/10.764</f>
        <v>16358.900037160909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2007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16</v>
      </c>
      <c r="D13" s="70">
        <f>D12-C13</f>
        <v>84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abSelected="1"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6"/>
      <c r="L1" s="76"/>
      <c r="M1" s="76"/>
      <c r="N1" s="76"/>
      <c r="O1" s="76"/>
      <c r="P1" s="76"/>
      <c r="Q1" s="76"/>
      <c r="R1" s="76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C21" sqref="C21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25000</v>
      </c>
      <c r="D3" s="24" t="s">
        <v>76</v>
      </c>
      <c r="E3" s="6" t="s">
        <v>77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22500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16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44</v>
      </c>
      <c r="D8" s="26">
        <v>2007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24</v>
      </c>
      <c r="D10" s="26"/>
      <c r="F10" s="19"/>
    </row>
    <row r="11" spans="1:6" x14ac:dyDescent="0.25">
      <c r="A11" s="16"/>
      <c r="B11" s="27"/>
      <c r="C11" s="28">
        <f>C10%</f>
        <v>0.24</v>
      </c>
      <c r="D11" s="28"/>
      <c r="F11" s="19"/>
    </row>
    <row r="12" spans="1:6" x14ac:dyDescent="0.25">
      <c r="A12" s="16" t="s">
        <v>21</v>
      </c>
      <c r="B12" s="20"/>
      <c r="C12" s="21">
        <f>C6*C11</f>
        <v>600</v>
      </c>
      <c r="D12" s="24"/>
      <c r="F12" s="19"/>
    </row>
    <row r="13" spans="1:6" x14ac:dyDescent="0.25">
      <c r="A13" s="16" t="s">
        <v>22</v>
      </c>
      <c r="B13" s="20"/>
      <c r="C13" s="21">
        <f>C6-C12</f>
        <v>1900</v>
      </c>
      <c r="D13" s="24"/>
      <c r="F13" s="19"/>
    </row>
    <row r="14" spans="1:6" x14ac:dyDescent="0.25">
      <c r="A14" s="16" t="s">
        <v>15</v>
      </c>
      <c r="B14" s="20"/>
      <c r="C14" s="21">
        <f>C5</f>
        <v>22500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24400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5" t="str">
        <f>E3</f>
        <v>BUA</v>
      </c>
      <c r="B18" s="7"/>
      <c r="C18" s="31">
        <v>162</v>
      </c>
      <c r="D18" s="26"/>
      <c r="F18" s="19"/>
    </row>
    <row r="19" spans="1:6" x14ac:dyDescent="0.25">
      <c r="A19" s="16" t="s">
        <v>74</v>
      </c>
      <c r="B19" s="6"/>
      <c r="C19" s="32">
        <f>C18*C16</f>
        <v>3952800</v>
      </c>
      <c r="D19" s="33"/>
      <c r="E19" s="70"/>
      <c r="F19" s="34"/>
    </row>
    <row r="20" spans="1:6" x14ac:dyDescent="0.25">
      <c r="A20" s="16" t="s">
        <v>24</v>
      </c>
      <c r="C20" s="35">
        <f>C19*90%</f>
        <v>3557520</v>
      </c>
      <c r="D20" s="32"/>
      <c r="F20" s="19"/>
    </row>
    <row r="21" spans="1:6" x14ac:dyDescent="0.25">
      <c r="A21" s="16" t="s">
        <v>25</v>
      </c>
      <c r="C21" s="35">
        <f>C19*80%</f>
        <v>3162240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405000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C19*0.03/12</f>
        <v>9882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38"/>
  <sheetViews>
    <sheetView workbookViewId="0">
      <selection activeCell="R2" sqref="R2:R9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2.5703125" bestFit="1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115.83333333333334</v>
      </c>
      <c r="C2" s="4">
        <f t="shared" ref="C2:C16" si="1">B2*1.2</f>
        <v>139</v>
      </c>
      <c r="D2" s="4">
        <f t="shared" ref="D2:D16" si="2">C2*1.2</f>
        <v>166.79999999999998</v>
      </c>
      <c r="E2" s="5">
        <f t="shared" ref="E2:E16" si="3">R2</f>
        <v>4500000</v>
      </c>
      <c r="F2" s="4">
        <f t="shared" ref="F2:F15" si="4">ROUND((E2/B2),0)</f>
        <v>38849</v>
      </c>
      <c r="G2" s="77">
        <f t="shared" ref="G2:G15" si="5">ROUND((E2/C2),0)</f>
        <v>32374</v>
      </c>
      <c r="H2" s="77">
        <f t="shared" ref="H2:H15" si="6">ROUND((E2/D2),0)</f>
        <v>26978</v>
      </c>
      <c r="I2" s="77">
        <f t="shared" ref="I2:I15" si="7">T2</f>
        <v>0</v>
      </c>
      <c r="J2" s="77">
        <f t="shared" ref="J2:J15" si="8">U2</f>
        <v>0</v>
      </c>
      <c r="K2" s="7"/>
      <c r="L2" s="7"/>
      <c r="M2" s="7"/>
      <c r="N2" s="7"/>
      <c r="O2" s="7">
        <v>0</v>
      </c>
      <c r="P2" s="7">
        <v>139</v>
      </c>
      <c r="Q2" s="7">
        <f t="shared" ref="Q2:Q10" si="9">P2/1.2</f>
        <v>115.83333333333334</v>
      </c>
      <c r="R2" s="78">
        <v>4500000</v>
      </c>
      <c r="S2" s="2"/>
    </row>
    <row r="3" spans="1:19" x14ac:dyDescent="0.25">
      <c r="A3" s="4">
        <v>2</v>
      </c>
      <c r="B3" s="4">
        <f t="shared" si="0"/>
        <v>100</v>
      </c>
      <c r="C3" s="4">
        <f t="shared" si="1"/>
        <v>120</v>
      </c>
      <c r="D3" s="4">
        <f t="shared" si="2"/>
        <v>144</v>
      </c>
      <c r="E3" s="5">
        <f t="shared" si="3"/>
        <v>3000000</v>
      </c>
      <c r="F3" s="4">
        <f t="shared" si="4"/>
        <v>30000</v>
      </c>
      <c r="G3" s="77">
        <f t="shared" si="5"/>
        <v>25000</v>
      </c>
      <c r="H3" s="77">
        <f t="shared" si="6"/>
        <v>20833</v>
      </c>
      <c r="I3" s="77">
        <f t="shared" si="7"/>
        <v>0</v>
      </c>
      <c r="J3" s="77">
        <f t="shared" si="8"/>
        <v>0</v>
      </c>
      <c r="K3" s="7"/>
      <c r="L3" s="7"/>
      <c r="M3" s="7"/>
      <c r="N3" s="7"/>
      <c r="O3" s="7">
        <v>0</v>
      </c>
      <c r="P3" s="7">
        <f t="shared" ref="P3:P10" si="10">O3/1.2</f>
        <v>0</v>
      </c>
      <c r="Q3" s="7">
        <v>100</v>
      </c>
      <c r="R3" s="78">
        <v>3000000</v>
      </c>
      <c r="S3" s="2"/>
    </row>
    <row r="4" spans="1:19" x14ac:dyDescent="0.25">
      <c r="A4" s="4">
        <v>3</v>
      </c>
      <c r="B4" s="4">
        <f t="shared" si="0"/>
        <v>541.66666666666674</v>
      </c>
      <c r="C4" s="4">
        <f t="shared" si="1"/>
        <v>650.00000000000011</v>
      </c>
      <c r="D4" s="4">
        <f t="shared" si="2"/>
        <v>780.00000000000011</v>
      </c>
      <c r="E4" s="5">
        <f t="shared" si="3"/>
        <v>8000000</v>
      </c>
      <c r="F4" s="4">
        <f t="shared" si="4"/>
        <v>14769</v>
      </c>
      <c r="G4" s="4">
        <f t="shared" si="5"/>
        <v>12308</v>
      </c>
      <c r="H4" s="4">
        <f t="shared" si="6"/>
        <v>10256</v>
      </c>
      <c r="I4" s="4">
        <f t="shared" si="7"/>
        <v>0</v>
      </c>
      <c r="J4" s="4">
        <f t="shared" si="8"/>
        <v>0</v>
      </c>
      <c r="O4">
        <v>0</v>
      </c>
      <c r="P4">
        <v>650</v>
      </c>
      <c r="Q4">
        <f t="shared" si="9"/>
        <v>541.66666666666674</v>
      </c>
      <c r="R4" s="2">
        <v>8000000</v>
      </c>
      <c r="S4" s="2"/>
    </row>
    <row r="5" spans="1:19" x14ac:dyDescent="0.25">
      <c r="A5" s="4">
        <v>4</v>
      </c>
      <c r="B5" s="4">
        <f t="shared" si="0"/>
        <v>274.16666666666669</v>
      </c>
      <c r="C5" s="4">
        <f t="shared" si="1"/>
        <v>329</v>
      </c>
      <c r="D5" s="4">
        <f t="shared" si="2"/>
        <v>394.8</v>
      </c>
      <c r="E5" s="5">
        <f t="shared" si="3"/>
        <v>3900000</v>
      </c>
      <c r="F5" s="4">
        <f t="shared" si="4"/>
        <v>14225</v>
      </c>
      <c r="G5" s="4">
        <f t="shared" si="5"/>
        <v>11854</v>
      </c>
      <c r="H5" s="4">
        <f t="shared" si="6"/>
        <v>9878</v>
      </c>
      <c r="I5" s="4">
        <f t="shared" si="7"/>
        <v>0</v>
      </c>
      <c r="J5" s="4">
        <f t="shared" si="8"/>
        <v>0</v>
      </c>
      <c r="O5">
        <v>0</v>
      </c>
      <c r="P5">
        <v>329</v>
      </c>
      <c r="Q5">
        <f t="shared" si="9"/>
        <v>274.16666666666669</v>
      </c>
      <c r="R5" s="2">
        <v>3900000</v>
      </c>
      <c r="S5" s="2"/>
    </row>
    <row r="6" spans="1:19" x14ac:dyDescent="0.25">
      <c r="A6" s="4">
        <v>5</v>
      </c>
      <c r="B6" s="4">
        <f t="shared" si="0"/>
        <v>181</v>
      </c>
      <c r="C6" s="4">
        <f t="shared" si="1"/>
        <v>217.2</v>
      </c>
      <c r="D6" s="4">
        <f t="shared" si="2"/>
        <v>260.64</v>
      </c>
      <c r="E6" s="5">
        <f t="shared" si="3"/>
        <v>5000000</v>
      </c>
      <c r="F6" s="4">
        <f t="shared" si="4"/>
        <v>27624</v>
      </c>
      <c r="G6" s="77">
        <f t="shared" si="5"/>
        <v>23020</v>
      </c>
      <c r="H6" s="77">
        <f t="shared" si="6"/>
        <v>19184</v>
      </c>
      <c r="I6" s="77">
        <f t="shared" si="7"/>
        <v>0</v>
      </c>
      <c r="J6" s="77">
        <f t="shared" si="8"/>
        <v>0</v>
      </c>
      <c r="K6" s="7"/>
      <c r="L6" s="7"/>
      <c r="M6" s="7"/>
      <c r="N6" s="7"/>
      <c r="O6" s="7">
        <v>0</v>
      </c>
      <c r="P6" s="7">
        <f t="shared" si="10"/>
        <v>0</v>
      </c>
      <c r="Q6" s="7">
        <v>181</v>
      </c>
      <c r="R6" s="78">
        <v>5000000</v>
      </c>
      <c r="S6" s="2"/>
    </row>
    <row r="7" spans="1:19" x14ac:dyDescent="0.25">
      <c r="A7" s="4">
        <v>6</v>
      </c>
      <c r="B7" s="4">
        <f t="shared" si="0"/>
        <v>140</v>
      </c>
      <c r="C7" s="4">
        <f t="shared" si="1"/>
        <v>168</v>
      </c>
      <c r="D7" s="4">
        <f t="shared" si="2"/>
        <v>201.6</v>
      </c>
      <c r="E7" s="5">
        <f t="shared" si="3"/>
        <v>7500000</v>
      </c>
      <c r="F7" s="4">
        <f t="shared" si="4"/>
        <v>53571</v>
      </c>
      <c r="G7" s="4">
        <f t="shared" si="5"/>
        <v>44643</v>
      </c>
      <c r="H7" s="4">
        <f t="shared" si="6"/>
        <v>37202</v>
      </c>
      <c r="I7" s="4">
        <f t="shared" si="7"/>
        <v>0</v>
      </c>
      <c r="J7" s="4">
        <f t="shared" si="8"/>
        <v>0</v>
      </c>
      <c r="O7">
        <v>0</v>
      </c>
      <c r="P7">
        <f t="shared" si="10"/>
        <v>0</v>
      </c>
      <c r="Q7">
        <v>140</v>
      </c>
      <c r="R7" s="2">
        <v>7500000</v>
      </c>
      <c r="S7" s="2"/>
    </row>
    <row r="8" spans="1:19" x14ac:dyDescent="0.25">
      <c r="A8" s="4">
        <v>7</v>
      </c>
      <c r="B8" s="4">
        <f t="shared" si="0"/>
        <v>180</v>
      </c>
      <c r="C8" s="4">
        <f t="shared" si="1"/>
        <v>216</v>
      </c>
      <c r="D8" s="4">
        <f t="shared" si="2"/>
        <v>259.2</v>
      </c>
      <c r="E8" s="5">
        <f t="shared" si="3"/>
        <v>4500000</v>
      </c>
      <c r="F8" s="4">
        <f t="shared" si="4"/>
        <v>25000</v>
      </c>
      <c r="G8" s="4">
        <f t="shared" si="5"/>
        <v>20833</v>
      </c>
      <c r="H8" s="4">
        <f t="shared" si="6"/>
        <v>17361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v>180</v>
      </c>
      <c r="R8" s="2">
        <v>4500000</v>
      </c>
      <c r="S8" s="2"/>
    </row>
    <row r="9" spans="1:19" x14ac:dyDescent="0.25">
      <c r="A9" s="4">
        <v>8</v>
      </c>
      <c r="B9" s="4">
        <f t="shared" si="0"/>
        <v>198</v>
      </c>
      <c r="C9" s="4">
        <f t="shared" si="1"/>
        <v>237.6</v>
      </c>
      <c r="D9" s="4">
        <f t="shared" si="2"/>
        <v>285.12</v>
      </c>
      <c r="E9" s="5">
        <f t="shared" si="3"/>
        <v>7500000</v>
      </c>
      <c r="F9" s="4">
        <f t="shared" si="4"/>
        <v>37879</v>
      </c>
      <c r="G9" s="77">
        <f t="shared" si="5"/>
        <v>31566</v>
      </c>
      <c r="H9" s="77">
        <f t="shared" si="6"/>
        <v>26305</v>
      </c>
      <c r="I9" s="77">
        <f t="shared" si="7"/>
        <v>0</v>
      </c>
      <c r="J9" s="77">
        <f t="shared" si="8"/>
        <v>0</v>
      </c>
      <c r="K9" s="7"/>
      <c r="L9" s="7"/>
      <c r="M9" s="7"/>
      <c r="N9" s="7"/>
      <c r="O9" s="7">
        <v>0</v>
      </c>
      <c r="P9" s="7">
        <f t="shared" si="10"/>
        <v>0</v>
      </c>
      <c r="Q9" s="7">
        <v>198</v>
      </c>
      <c r="R9" s="78">
        <v>7500000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57" t="s">
        <v>71</v>
      </c>
      <c r="G25" s="57">
        <v>134</v>
      </c>
    </row>
    <row r="26" spans="1:19" s="10" customFormat="1" x14ac:dyDescent="0.25">
      <c r="C26" s="72" t="s">
        <v>75</v>
      </c>
      <c r="D26" s="72" t="s">
        <v>86</v>
      </c>
      <c r="F26" s="57" t="s">
        <v>85</v>
      </c>
      <c r="G26" s="57">
        <v>135</v>
      </c>
      <c r="H26" s="10">
        <v>30000</v>
      </c>
      <c r="I26" s="10">
        <f>G26*H26</f>
        <v>4050000</v>
      </c>
    </row>
    <row r="27" spans="1:19" s="10" customFormat="1" x14ac:dyDescent="0.25">
      <c r="C27" s="72" t="s">
        <v>1</v>
      </c>
      <c r="D27" s="72">
        <v>1380000</v>
      </c>
      <c r="F27" s="57" t="s">
        <v>72</v>
      </c>
      <c r="G27" s="57">
        <v>162</v>
      </c>
      <c r="H27" s="10">
        <f>G27/G26</f>
        <v>1.2</v>
      </c>
      <c r="I27" s="10">
        <f>G27*16359</f>
        <v>2650158</v>
      </c>
    </row>
    <row r="28" spans="1:19" s="10" customFormat="1" x14ac:dyDescent="0.25">
      <c r="F28" s="57" t="s">
        <v>73</v>
      </c>
      <c r="G28" s="57"/>
    </row>
    <row r="29" spans="1:19" s="10" customFormat="1" x14ac:dyDescent="0.25">
      <c r="C29" s="74"/>
      <c r="D29" s="74"/>
      <c r="F29" s="74" t="s">
        <v>74</v>
      </c>
      <c r="G29" s="74">
        <f>G27*G28</f>
        <v>0</v>
      </c>
      <c r="H29" s="10">
        <f>G29/D27</f>
        <v>0</v>
      </c>
    </row>
    <row r="30" spans="1:19" s="10" customFormat="1" x14ac:dyDescent="0.25">
      <c r="C30" s="74"/>
      <c r="D30" s="74"/>
      <c r="F30" s="74" t="s">
        <v>24</v>
      </c>
      <c r="G30" s="74">
        <f>G29*90%</f>
        <v>0</v>
      </c>
    </row>
    <row r="31" spans="1:19" s="10" customFormat="1" x14ac:dyDescent="0.25">
      <c r="C31" s="74"/>
      <c r="D31" s="74"/>
      <c r="F31" s="74" t="s">
        <v>25</v>
      </c>
      <c r="G31" s="74">
        <f>G29*80%</f>
        <v>0</v>
      </c>
    </row>
    <row r="32" spans="1:19" s="10" customFormat="1" x14ac:dyDescent="0.25">
      <c r="C32" s="74"/>
      <c r="D32" s="74"/>
    </row>
    <row r="33" spans="3:4" s="10" customFormat="1" x14ac:dyDescent="0.25">
      <c r="C33" s="74"/>
      <c r="D33" s="74"/>
    </row>
    <row r="34" spans="3:4" s="10" customFormat="1" x14ac:dyDescent="0.25"/>
    <row r="35" spans="3:4" s="10" customFormat="1" x14ac:dyDescent="0.25"/>
    <row r="36" spans="3:4" s="10" customFormat="1" x14ac:dyDescent="0.25"/>
    <row r="37" spans="3:4" s="10" customFormat="1" x14ac:dyDescent="0.25"/>
    <row r="38" spans="3:4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22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4"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0"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2023-09-06T11:31:16Z</dcterms:modified>
</cp:coreProperties>
</file>