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_RASMECCC Bhayander_Subhash Ananda Avhad\"/>
    </mc:Choice>
  </mc:AlternateContent>
  <xr:revisionPtr revIDLastSave="0" documentId="13_ncr:1_{3EAB1206-4EB1-475D-ABD5-04F6D92CA287}" xr6:coauthVersionLast="47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5" i="4" l="1"/>
  <c r="G31" i="4"/>
  <c r="G33" i="4" s="1"/>
  <c r="G28" i="4"/>
  <c r="C5" i="25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B9" i="4" s="1"/>
  <c r="C9" i="4" s="1"/>
  <c r="D9" i="4" s="1"/>
  <c r="P10" i="4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B12" i="4" s="1"/>
  <c r="C12" i="4" s="1"/>
  <c r="D12" i="4" s="1"/>
  <c r="J12" i="4"/>
  <c r="I12" i="4"/>
  <c r="B11" i="4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E11" i="4"/>
  <c r="E10" i="4"/>
  <c r="E9" i="4"/>
  <c r="E8" i="4"/>
  <c r="E7" i="4"/>
  <c r="E6" i="4"/>
  <c r="E5" i="4"/>
  <c r="E4" i="4"/>
  <c r="E3" i="4"/>
  <c r="E2" i="4"/>
  <c r="C20" i="25"/>
  <c r="C16" i="25"/>
  <c r="C17" i="25" s="1"/>
  <c r="H12" i="4" l="1"/>
  <c r="G11" i="4"/>
  <c r="H29" i="4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<sst xmlns="http://schemas.openxmlformats.org/spreadsheetml/2006/main" count="138" uniqueCount="93">
  <si>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</si>
  <si>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</si>
  <si>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</si>
  <si>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</si>
  <si>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</si>
  <si>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</si>
  <si>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</si>
  <si>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</si>
  <si>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</si>
  <si>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</si>
  <si>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</si>
  <si>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</si>
  <si>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</si>
  <si>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</si>
  <si>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</si>
  <si>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</si>
  <si>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</si>
  <si>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</si>
  <si>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</si>
  <si>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</si>
  <si>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</si>
  <si>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</si>
  <si>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</si>
  <si>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</si>
  <si>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</si>
  <si>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</si>
  <si>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</si>
  <si>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</si>
  <si>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</si>
  <si>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</si>
  <si>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</si>
  <si>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</si>
  <si>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</si>
  <si>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</si>
  <si>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</si>
  <si>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</si>
  <si>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</si>
  <si>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</si>
  <si>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</si>
  <si>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</si>
  <si>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</si>
  <si>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</si>
  <si>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</si>
  <si>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</si>
  <si>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</si>
  <si>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</si>
  <si>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</si>
  <si>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</si>
  <si>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</si>
  <si>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</si>
  <si>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</si>
  <si>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</si>
  <si>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</si>
  <si>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</si>
  <si>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</si>
  <si>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</si>
  <si>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</si>
  <si>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</si>
  <si>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</si>
  <si>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</si>
  <si>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</si>
  <si>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</si>
  <si>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</si>
  <si>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</si>
  <si>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</si>
  <si>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</si>
  <si>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</si>
  <si>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</si>
  <si>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</si>
  <si>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</si>
  <si>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</si>
  <si>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</si>
  <si>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</si>
  <si>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</si>
  <si>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</si>
  <si>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</si>
  <si>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</si>
  <si>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</si>
  <si>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</si>
  <si>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</si>
  <si>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</si>
  <si>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</si>
  <si>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</si>
  <si>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28.08.2023</t>
  </si>
  <si>
    <t>ACA</t>
  </si>
  <si>
    <t>BALC</t>
  </si>
  <si>
    <t>TACA</t>
  </si>
  <si>
    <t>EFA</t>
  </si>
  <si>
    <t>IGR-16.02.23</t>
  </si>
  <si>
    <t>IGR-27.04.23</t>
  </si>
  <si>
    <t>IGR-11.04.23</t>
  </si>
  <si>
    <t>IGR-03.07.23</t>
  </si>
  <si>
    <t>IGR-18.07.23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</si>
</sst>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E2E8D5-2DAC-7CB2-BE34-50D365296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0041EBA-D74B-55CB-6BA6-9DF561D5B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E0F078-4827-5058-422C-755415B6F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18A9FF-97A2-3739-F5CA-C5CB3E811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55A793-8121-BB07-C8E6-43EA09FB12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24</xdr:col>
      <xdr:colOff>97305</xdr:colOff>
      <xdr:row>50</xdr:row>
      <xdr:rowOff>10783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5A5225-A284-710E-DF5F-15E1AC437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727705" cy="901190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2042</xdr:colOff>
      <xdr:row>46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A6A2D2-C44F-AD66-A426-9CF341C70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32442" cy="894522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402063</xdr:colOff>
      <xdr:row>44</xdr:row>
      <xdr:rowOff>182170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2B2C43-8765-2734-E27A-C65A4200D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22863" cy="856417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B1A889-D9B0-B0A6-FD7D-8B2EF97FE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CF5C4BB-11D1-B9F4-6CF7-746A18E62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EBF73C-DD0D-B646-E80C-59DE51216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8" sqref="C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>
        <f>C7*D13%</f>
        <v>321094.09999999998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>
        <f>C6+C8</f>
        <v>350494.1</v>
      </c>
      <c r="D9" s="63" t="s">
        <v>62</v>
      </c>
      <c r="E9" s="64">
        <f>C9/10.764</f>
        <v>32561.696395392046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2023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0</v>
      </c>
      <c r="D13" s="70">
        <f>D12-C13</f>
        <v>100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3D3E19-B669-4B89-B526-51D1E4E1950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6"/>
      <c r="L1" s="76"/>
      <c r="M1" s="76"/>
      <c r="N1" s="76"/>
      <c r="O1" s="76"/>
      <c r="P1" s="76"/>
      <c r="Q1" s="76"/>
      <c r="R1" s="76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I27" sqref="I27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7000</v>
      </c>
      <c r="D3" s="24" t="s">
        <v>75</v>
      </c>
      <c r="E3" s="6" t="s">
        <v>84</v>
      </c>
      <c r="F3" s="19"/>
    </row>
    <row r="4" spans="1:6" ht="30" x14ac:dyDescent="0.25">
      <c r="A4" s="23" t="s">
        <v>14</v>
      </c>
      <c r="B4" s="20"/>
      <c r="C4" s="21">
        <v>2700</v>
      </c>
      <c r="D4" s="24"/>
      <c r="F4" s="19"/>
    </row>
    <row r="5" spans="1:6" x14ac:dyDescent="0.25">
      <c r="A5" s="16" t="s">
        <v>15</v>
      </c>
      <c r="B5" s="20"/>
      <c r="C5" s="21">
        <f>C3-C4</f>
        <v>4300</v>
      </c>
      <c r="D5" s="24"/>
      <c r="F5" s="19"/>
    </row>
    <row r="6" spans="1:6" x14ac:dyDescent="0.25">
      <c r="A6" s="16" t="s">
        <v>16</v>
      </c>
      <c r="B6" s="20"/>
      <c r="C6" s="21">
        <f>C4</f>
        <v>2700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2023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2700</v>
      </c>
      <c r="D13" s="24"/>
      <c r="F13" s="19"/>
    </row>
    <row r="14" spans="1:6" x14ac:dyDescent="0.25">
      <c r="A14" s="16" t="s">
        <v>15</v>
      </c>
      <c r="B14" s="20"/>
      <c r="C14" s="21">
        <f>C5</f>
        <v>4300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7000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5" t="str">
        <f>E3</f>
        <v>ACA</v>
      </c>
      <c r="B18" s="7"/>
      <c r="C18" s="31">
        <v>584</v>
      </c>
      <c r="D18" s="26"/>
      <c r="F18" s="19"/>
    </row>
    <row r="19" spans="1:6" x14ac:dyDescent="0.25">
      <c r="A19" s="16" t="s">
        <v>73</v>
      </c>
      <c r="B19" s="6"/>
      <c r="C19" s="32">
        <f>C18*C16</f>
        <v>4088000</v>
      </c>
      <c r="D19" s="33"/>
      <c r="E19" s="70"/>
      <c r="F19" s="34"/>
    </row>
    <row r="20" spans="1:6" x14ac:dyDescent="0.25">
      <c r="A20" s="16" t="s">
        <v>24</v>
      </c>
      <c r="C20" s="35">
        <f>C19*90%</f>
        <v>3679200</v>
      </c>
      <c r="D20" s="32"/>
      <c r="F20" s="19"/>
    </row>
    <row r="21" spans="1:6" x14ac:dyDescent="0.25">
      <c r="A21" s="16" t="s">
        <v>25</v>
      </c>
      <c r="C21" s="35">
        <f>C19*80%</f>
        <v>3270400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1576800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8516.6666666666661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I25" sqref="I25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8" width="12.5703125" bestFit="1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584</v>
      </c>
      <c r="C2" s="4">
        <f t="shared" ref="C2:C16" si="1">B2*1.2</f>
        <v>700.8</v>
      </c>
      <c r="D2" s="4">
        <f t="shared" ref="D2:D16" si="2">C2*1.2</f>
        <v>840.95999999999992</v>
      </c>
      <c r="E2" s="5">
        <f t="shared" ref="E2:E16" si="3">R2</f>
        <v>4275275</v>
      </c>
      <c r="F2" s="4">
        <f t="shared" ref="F2:F15" si="4">ROUND((E2/B2),0)</f>
        <v>7321</v>
      </c>
      <c r="G2" s="4">
        <f t="shared" ref="G2:G15" si="5">ROUND((E2/C2),0)</f>
        <v>6101</v>
      </c>
      <c r="H2" s="4">
        <f t="shared" ref="H2:H15" si="6">ROUND((E2/D2),0)</f>
        <v>5084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584</v>
      </c>
      <c r="R2" s="2">
        <v>4275275</v>
      </c>
      <c r="S2" s="2" t="s">
        <v>88</v>
      </c>
    </row>
    <row r="3" spans="1:19" x14ac:dyDescent="0.25">
      <c r="A3" s="4">
        <v>2</v>
      </c>
      <c r="B3" s="4">
        <f t="shared" si="0"/>
        <v>584</v>
      </c>
      <c r="C3" s="4">
        <f t="shared" si="1"/>
        <v>700.8</v>
      </c>
      <c r="D3" s="4">
        <f t="shared" si="2"/>
        <v>840.95999999999992</v>
      </c>
      <c r="E3" s="5">
        <f t="shared" si="3"/>
        <v>4161630</v>
      </c>
      <c r="F3" s="4">
        <f t="shared" si="4"/>
        <v>7126</v>
      </c>
      <c r="G3" s="4">
        <f t="shared" si="5"/>
        <v>5938</v>
      </c>
      <c r="H3" s="4">
        <f t="shared" si="6"/>
        <v>4949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584</v>
      </c>
      <c r="R3" s="2">
        <v>4161630</v>
      </c>
      <c r="S3" s="2" t="s">
        <v>89</v>
      </c>
    </row>
    <row r="4" spans="1:19" x14ac:dyDescent="0.25">
      <c r="A4" s="4">
        <v>3</v>
      </c>
      <c r="B4" s="4">
        <f t="shared" si="0"/>
        <v>584</v>
      </c>
      <c r="C4" s="4">
        <f t="shared" si="1"/>
        <v>700.8</v>
      </c>
      <c r="D4" s="4">
        <f t="shared" si="2"/>
        <v>840.95999999999992</v>
      </c>
      <c r="E4" s="5">
        <f t="shared" si="3"/>
        <v>4001250</v>
      </c>
      <c r="F4" s="77">
        <f t="shared" si="4"/>
        <v>6851</v>
      </c>
      <c r="G4" s="77">
        <f t="shared" si="5"/>
        <v>5710</v>
      </c>
      <c r="H4" s="77">
        <f t="shared" si="6"/>
        <v>4758</v>
      </c>
      <c r="I4" s="77">
        <f t="shared" si="7"/>
        <v>0</v>
      </c>
      <c r="J4" s="77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584</v>
      </c>
      <c r="R4" s="78">
        <v>4001250</v>
      </c>
      <c r="S4" s="78" t="s">
        <v>90</v>
      </c>
    </row>
    <row r="5" spans="1:19" x14ac:dyDescent="0.25">
      <c r="A5" s="4">
        <v>4</v>
      </c>
      <c r="B5" s="4">
        <f t="shared" si="0"/>
        <v>337</v>
      </c>
      <c r="C5" s="4">
        <f t="shared" si="1"/>
        <v>404.4</v>
      </c>
      <c r="D5" s="4">
        <f t="shared" si="2"/>
        <v>485.28</v>
      </c>
      <c r="E5" s="5">
        <f t="shared" si="3"/>
        <v>3600000</v>
      </c>
      <c r="F5" s="77">
        <f t="shared" si="4"/>
        <v>10682</v>
      </c>
      <c r="G5" s="77">
        <f t="shared" si="5"/>
        <v>8902</v>
      </c>
      <c r="H5" s="77">
        <f t="shared" si="6"/>
        <v>7418</v>
      </c>
      <c r="I5" s="77">
        <f t="shared" si="7"/>
        <v>0</v>
      </c>
      <c r="J5" s="77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337</v>
      </c>
      <c r="R5" s="78">
        <v>3600000</v>
      </c>
      <c r="S5" s="2"/>
    </row>
    <row r="6" spans="1:19" x14ac:dyDescent="0.25">
      <c r="A6" s="4">
        <v>5</v>
      </c>
      <c r="B6" s="4">
        <f t="shared" si="0"/>
        <v>340</v>
      </c>
      <c r="C6" s="4">
        <f t="shared" si="1"/>
        <v>408</v>
      </c>
      <c r="D6" s="4">
        <f t="shared" si="2"/>
        <v>489.59999999999997</v>
      </c>
      <c r="E6" s="5">
        <f t="shared" si="3"/>
        <v>3680000</v>
      </c>
      <c r="F6" s="77">
        <f t="shared" si="4"/>
        <v>10824</v>
      </c>
      <c r="G6" s="77">
        <f t="shared" si="5"/>
        <v>9020</v>
      </c>
      <c r="H6" s="77">
        <f t="shared" si="6"/>
        <v>7516</v>
      </c>
      <c r="I6" s="77">
        <f t="shared" si="7"/>
        <v>0</v>
      </c>
      <c r="J6" s="77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340</v>
      </c>
      <c r="R6" s="78">
        <v>3680000</v>
      </c>
      <c r="S6" s="2"/>
    </row>
    <row r="7" spans="1:19" x14ac:dyDescent="0.25">
      <c r="A7" s="4">
        <v>6</v>
      </c>
      <c r="B7" s="4">
        <f t="shared" si="0"/>
        <v>337</v>
      </c>
      <c r="C7" s="4">
        <f t="shared" si="1"/>
        <v>404.4</v>
      </c>
      <c r="D7" s="4">
        <f t="shared" si="2"/>
        <v>485.28</v>
      </c>
      <c r="E7" s="5">
        <f t="shared" si="3"/>
        <v>3600000</v>
      </c>
      <c r="F7" s="77">
        <f t="shared" si="4"/>
        <v>10682</v>
      </c>
      <c r="G7" s="77">
        <f t="shared" si="5"/>
        <v>8902</v>
      </c>
      <c r="H7" s="77">
        <f t="shared" si="6"/>
        <v>7418</v>
      </c>
      <c r="I7" s="77">
        <f t="shared" si="7"/>
        <v>0</v>
      </c>
      <c r="J7" s="77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337</v>
      </c>
      <c r="R7" s="78">
        <v>3600000</v>
      </c>
      <c r="S7" s="2"/>
    </row>
    <row r="8" spans="1:19" x14ac:dyDescent="0.25">
      <c r="A8" s="4">
        <v>7</v>
      </c>
      <c r="B8" s="4">
        <f t="shared" si="0"/>
        <v>446</v>
      </c>
      <c r="C8" s="4">
        <f t="shared" si="1"/>
        <v>535.19999999999993</v>
      </c>
      <c r="D8" s="4">
        <f t="shared" si="2"/>
        <v>642.2399999999999</v>
      </c>
      <c r="E8" s="5">
        <f t="shared" si="3"/>
        <v>3388700</v>
      </c>
      <c r="F8" s="4">
        <f t="shared" si="4"/>
        <v>7598</v>
      </c>
      <c r="G8" s="4">
        <f t="shared" si="5"/>
        <v>6332</v>
      </c>
      <c r="H8" s="4">
        <f t="shared" si="6"/>
        <v>5276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v>446</v>
      </c>
      <c r="R8" s="2">
        <v>3388700</v>
      </c>
      <c r="S8" s="2" t="s">
        <v>91</v>
      </c>
    </row>
    <row r="9" spans="1:19" x14ac:dyDescent="0.25">
      <c r="A9" s="4">
        <v>8</v>
      </c>
      <c r="B9" s="4">
        <f t="shared" si="0"/>
        <v>650</v>
      </c>
      <c r="C9" s="4">
        <f t="shared" si="1"/>
        <v>780</v>
      </c>
      <c r="D9" s="4">
        <f t="shared" si="2"/>
        <v>936</v>
      </c>
      <c r="E9" s="5">
        <f t="shared" si="3"/>
        <v>4466750</v>
      </c>
      <c r="F9" s="77">
        <f t="shared" si="4"/>
        <v>6872</v>
      </c>
      <c r="G9" s="77">
        <f t="shared" si="5"/>
        <v>5727</v>
      </c>
      <c r="H9" s="77">
        <f t="shared" si="6"/>
        <v>4772</v>
      </c>
      <c r="I9" s="77">
        <f t="shared" si="7"/>
        <v>0</v>
      </c>
      <c r="J9" s="77">
        <f t="shared" si="8"/>
        <v>0</v>
      </c>
      <c r="K9" s="7"/>
      <c r="L9" s="7"/>
      <c r="M9" s="7"/>
      <c r="N9" s="7"/>
      <c r="O9" s="7">
        <v>0</v>
      </c>
      <c r="P9" s="7">
        <f t="shared" si="9"/>
        <v>0</v>
      </c>
      <c r="Q9" s="7">
        <v>650</v>
      </c>
      <c r="R9" s="78">
        <v>4466750</v>
      </c>
      <c r="S9" s="78" t="s">
        <v>92</v>
      </c>
    </row>
    <row r="10" spans="1:19" x14ac:dyDescent="0.25">
      <c r="A10" s="4">
        <v>9</v>
      </c>
      <c r="B10" s="4">
        <f t="shared" si="0"/>
        <v>670</v>
      </c>
      <c r="C10" s="4">
        <f t="shared" si="1"/>
        <v>804</v>
      </c>
      <c r="D10" s="4">
        <f t="shared" si="2"/>
        <v>964.8</v>
      </c>
      <c r="E10" s="5">
        <f t="shared" si="3"/>
        <v>4466750</v>
      </c>
      <c r="F10" s="79">
        <f t="shared" si="4"/>
        <v>6667</v>
      </c>
      <c r="G10" s="79">
        <f t="shared" si="5"/>
        <v>5556</v>
      </c>
      <c r="H10" s="79">
        <f t="shared" si="6"/>
        <v>4630</v>
      </c>
      <c r="I10" s="79">
        <f t="shared" si="7"/>
        <v>0</v>
      </c>
      <c r="J10" s="79">
        <f t="shared" si="8"/>
        <v>0</v>
      </c>
      <c r="K10" s="80"/>
      <c r="L10" s="80"/>
      <c r="M10" s="80"/>
      <c r="N10" s="80"/>
      <c r="O10" s="80">
        <v>0</v>
      </c>
      <c r="P10" s="80">
        <f t="shared" si="9"/>
        <v>0</v>
      </c>
      <c r="Q10" s="80">
        <v>670</v>
      </c>
      <c r="R10" s="81">
        <v>4466750</v>
      </c>
      <c r="S10" s="81" t="s">
        <v>92</v>
      </c>
    </row>
    <row r="11" spans="1:19" x14ac:dyDescent="0.25">
      <c r="A11" s="4">
        <v>10</v>
      </c>
      <c r="B11" s="4">
        <f t="shared" si="0"/>
        <v>670</v>
      </c>
      <c r="C11" s="4">
        <f t="shared" si="1"/>
        <v>804</v>
      </c>
      <c r="D11" s="4">
        <f t="shared" si="2"/>
        <v>964.8</v>
      </c>
      <c r="E11" s="5">
        <f t="shared" si="3"/>
        <v>4466750</v>
      </c>
      <c r="F11" s="79">
        <f t="shared" si="4"/>
        <v>6667</v>
      </c>
      <c r="G11" s="79">
        <f t="shared" si="5"/>
        <v>5556</v>
      </c>
      <c r="H11" s="79">
        <f t="shared" si="6"/>
        <v>4630</v>
      </c>
      <c r="I11" s="79">
        <f t="shared" si="7"/>
        <v>0</v>
      </c>
      <c r="J11" s="79">
        <f t="shared" si="8"/>
        <v>0</v>
      </c>
      <c r="K11" s="80"/>
      <c r="L11" s="80"/>
      <c r="M11" s="80"/>
      <c r="N11" s="80"/>
      <c r="O11" s="80">
        <v>0</v>
      </c>
      <c r="P11" s="80">
        <f t="shared" ref="P11:P15" si="10">O11/1.2</f>
        <v>0</v>
      </c>
      <c r="Q11" s="80">
        <v>670</v>
      </c>
      <c r="R11" s="81">
        <v>4466750</v>
      </c>
      <c r="S11" s="81" t="s">
        <v>91</v>
      </c>
    </row>
    <row r="12" spans="1:19" x14ac:dyDescent="0.25">
      <c r="A12" s="4">
        <v>11</v>
      </c>
      <c r="B12" s="4">
        <f t="shared" si="0"/>
        <v>579</v>
      </c>
      <c r="C12" s="4">
        <f t="shared" si="1"/>
        <v>694.8</v>
      </c>
      <c r="D12" s="4">
        <f t="shared" si="2"/>
        <v>833.75999999999988</v>
      </c>
      <c r="E12" s="5">
        <f t="shared" si="3"/>
        <v>4171000</v>
      </c>
      <c r="F12" s="79">
        <f t="shared" si="4"/>
        <v>7204</v>
      </c>
      <c r="G12" s="79">
        <f t="shared" si="5"/>
        <v>6003</v>
      </c>
      <c r="H12" s="79">
        <f t="shared" si="6"/>
        <v>5003</v>
      </c>
      <c r="I12" s="79">
        <f t="shared" si="7"/>
        <v>0</v>
      </c>
      <c r="J12" s="79">
        <f t="shared" si="8"/>
        <v>0</v>
      </c>
      <c r="K12" s="80"/>
      <c r="L12" s="80"/>
      <c r="M12" s="80"/>
      <c r="N12" s="80"/>
      <c r="O12" s="80">
        <v>0</v>
      </c>
      <c r="P12" s="80">
        <f t="shared" si="10"/>
        <v>0</v>
      </c>
      <c r="Q12" s="80">
        <v>579</v>
      </c>
      <c r="R12" s="81">
        <v>4171000</v>
      </c>
      <c r="S12" s="81" t="s">
        <v>91</v>
      </c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0"/>
        <v>0</v>
      </c>
      <c r="Q13">
        <f t="shared" ref="Q11:Q15" si="11">P13/1.2</f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0"/>
        <v>0</v>
      </c>
      <c r="Q14">
        <f t="shared" si="11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0"/>
        <v>0</v>
      </c>
      <c r="Q15">
        <f t="shared" si="11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2">ROUND((E16/B16),0)</f>
        <v>#DIV/0!</v>
      </c>
      <c r="G16" s="4" t="e">
        <f t="shared" ref="G16" si="13">ROUND((E16/C16),0)</f>
        <v>#DIV/0!</v>
      </c>
      <c r="H16" s="4" t="e">
        <f t="shared" ref="H16" si="14">ROUND((E16/D16),0)</f>
        <v>#DIV/0!</v>
      </c>
      <c r="I16" s="4">
        <f t="shared" ref="I16" si="15">T16</f>
        <v>0</v>
      </c>
      <c r="J16" s="4">
        <f t="shared" ref="J16" si="16">U16</f>
        <v>0</v>
      </c>
      <c r="O16">
        <v>0</v>
      </c>
      <c r="P16">
        <f t="shared" ref="P16" si="17">O16/1.2</f>
        <v>0</v>
      </c>
      <c r="Q16">
        <f t="shared" ref="Q16" si="18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19">Q17</f>
        <v>0</v>
      </c>
      <c r="C17" s="4">
        <f t="shared" ref="C17:C21" si="20">B17*1.2</f>
        <v>0</v>
      </c>
      <c r="D17" s="4">
        <f t="shared" ref="D17:D21" si="21">C17*1.2</f>
        <v>0</v>
      </c>
      <c r="E17" s="5">
        <f t="shared" ref="E17:E21" si="22">R17</f>
        <v>0</v>
      </c>
      <c r="F17" s="4" t="e">
        <f t="shared" ref="F17" si="23">ROUND((E17/B17),0)</f>
        <v>#DIV/0!</v>
      </c>
      <c r="G17" s="4" t="e">
        <f t="shared" ref="G17" si="24">ROUND((E17/C17),0)</f>
        <v>#DIV/0!</v>
      </c>
      <c r="H17" s="4" t="e">
        <f t="shared" ref="H17" si="25">ROUND((E17/D17),0)</f>
        <v>#DIV/0!</v>
      </c>
      <c r="I17" s="4">
        <f t="shared" ref="I17" si="26">T17</f>
        <v>0</v>
      </c>
      <c r="J17" s="4">
        <f t="shared" ref="J17" si="27">U17</f>
        <v>0</v>
      </c>
      <c r="O17">
        <v>0</v>
      </c>
      <c r="P17">
        <f t="shared" ref="P17" si="28">O17/1.2</f>
        <v>0</v>
      </c>
      <c r="Q17">
        <f t="shared" ref="Q17" si="29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19"/>
        <v>0</v>
      </c>
      <c r="C18" s="4">
        <f t="shared" si="20"/>
        <v>0</v>
      </c>
      <c r="D18" s="4">
        <f t="shared" si="21"/>
        <v>0</v>
      </c>
      <c r="E18" s="5">
        <f t="shared" si="22"/>
        <v>0</v>
      </c>
      <c r="F18" s="4" t="e">
        <f t="shared" ref="F18:F21" si="30">ROUND((E18/B18),0)</f>
        <v>#DIV/0!</v>
      </c>
      <c r="G18" s="4" t="e">
        <f t="shared" ref="G18:G21" si="31">ROUND((E18/C18),0)</f>
        <v>#DIV/0!</v>
      </c>
      <c r="H18" s="4" t="e">
        <f t="shared" ref="H18:H21" si="32">ROUND((E18/D18),0)</f>
        <v>#DIV/0!</v>
      </c>
      <c r="I18" s="4">
        <f t="shared" ref="I18:J21" si="33">T18</f>
        <v>0</v>
      </c>
      <c r="J18" s="4">
        <f t="shared" si="33"/>
        <v>0</v>
      </c>
      <c r="O18">
        <v>0</v>
      </c>
      <c r="P18">
        <f t="shared" ref="P18" si="34">O18/1.2</f>
        <v>0</v>
      </c>
      <c r="Q18">
        <f t="shared" ref="Q18:Q21" si="35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19"/>
        <v>0</v>
      </c>
      <c r="C19" s="4">
        <f t="shared" si="20"/>
        <v>0</v>
      </c>
      <c r="D19" s="4">
        <f t="shared" si="21"/>
        <v>0</v>
      </c>
      <c r="E19" s="5">
        <f t="shared" si="22"/>
        <v>0</v>
      </c>
      <c r="F19" s="4" t="e">
        <f t="shared" si="30"/>
        <v>#DIV/0!</v>
      </c>
      <c r="G19" s="4" t="e">
        <f t="shared" si="31"/>
        <v>#DIV/0!</v>
      </c>
      <c r="H19" s="4" t="e">
        <f t="shared" si="32"/>
        <v>#DIV/0!</v>
      </c>
      <c r="I19" s="4">
        <f t="shared" si="33"/>
        <v>0</v>
      </c>
      <c r="J19" s="4">
        <f t="shared" si="33"/>
        <v>0</v>
      </c>
      <c r="O19">
        <v>0</v>
      </c>
      <c r="P19">
        <f>O19/1.2</f>
        <v>0</v>
      </c>
      <c r="Q19">
        <f t="shared" si="35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6">Q20</f>
        <v>0</v>
      </c>
      <c r="C20" s="4">
        <f t="shared" ref="C20" si="37">B20*1.2</f>
        <v>0</v>
      </c>
      <c r="D20" s="4">
        <f t="shared" ref="D20" si="38">C20*1.2</f>
        <v>0</v>
      </c>
      <c r="E20" s="5">
        <f t="shared" ref="E20" si="39">R20</f>
        <v>0</v>
      </c>
      <c r="F20" s="4" t="e">
        <f t="shared" ref="F20" si="40">ROUND((E20/B20),0)</f>
        <v>#DIV/0!</v>
      </c>
      <c r="G20" s="4" t="e">
        <f t="shared" ref="G20" si="41">ROUND((E20/C20),0)</f>
        <v>#DIV/0!</v>
      </c>
      <c r="H20" s="4" t="e">
        <f t="shared" ref="H20" si="42">ROUND((E20/D20),0)</f>
        <v>#DIV/0!</v>
      </c>
      <c r="I20" s="4">
        <f t="shared" ref="I20" si="43">T20</f>
        <v>0</v>
      </c>
      <c r="J20" s="4">
        <f t="shared" ref="J20" si="44">U20</f>
        <v>0</v>
      </c>
      <c r="O20">
        <v>0</v>
      </c>
      <c r="P20">
        <f t="shared" ref="P20" si="45">O20/1.2</f>
        <v>0</v>
      </c>
      <c r="Q20">
        <f t="shared" ref="Q20" si="46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19"/>
        <v>0</v>
      </c>
      <c r="C21" s="4">
        <f t="shared" si="20"/>
        <v>0</v>
      </c>
      <c r="D21" s="4">
        <f t="shared" si="21"/>
        <v>0</v>
      </c>
      <c r="E21" s="5">
        <f t="shared" si="22"/>
        <v>0</v>
      </c>
      <c r="F21" s="4" t="e">
        <f t="shared" si="30"/>
        <v>#DIV/0!</v>
      </c>
      <c r="G21" s="4" t="e">
        <f t="shared" si="31"/>
        <v>#DIV/0!</v>
      </c>
      <c r="H21" s="4" t="e">
        <f t="shared" si="32"/>
        <v>#DIV/0!</v>
      </c>
      <c r="I21" s="4">
        <f t="shared" si="33"/>
        <v>0</v>
      </c>
      <c r="J21" s="4">
        <f t="shared" si="33"/>
        <v>0</v>
      </c>
      <c r="O21">
        <v>0</v>
      </c>
      <c r="P21">
        <f>O21/1.2</f>
        <v>0</v>
      </c>
      <c r="Q21">
        <f t="shared" si="35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57" t="s">
        <v>84</v>
      </c>
      <c r="G25" s="57">
        <v>390</v>
      </c>
      <c r="H25" s="10">
        <f>G25*10500</f>
        <v>4095000</v>
      </c>
    </row>
    <row r="26" spans="1:19" s="10" customFormat="1" x14ac:dyDescent="0.25">
      <c r="F26" s="57" t="s">
        <v>85</v>
      </c>
      <c r="G26" s="57">
        <v>111</v>
      </c>
    </row>
    <row r="27" spans="1:19" s="10" customFormat="1" x14ac:dyDescent="0.25">
      <c r="F27" s="57" t="s">
        <v>87</v>
      </c>
      <c r="G27" s="57">
        <v>83</v>
      </c>
    </row>
    <row r="28" spans="1:19" s="10" customFormat="1" x14ac:dyDescent="0.25">
      <c r="C28" s="72" t="s">
        <v>74</v>
      </c>
      <c r="D28" s="72" t="s">
        <v>83</v>
      </c>
      <c r="F28" s="57" t="s">
        <v>86</v>
      </c>
      <c r="G28" s="57">
        <f>SUM(G25:G27)</f>
        <v>584</v>
      </c>
    </row>
    <row r="29" spans="1:19" s="10" customFormat="1" x14ac:dyDescent="0.25">
      <c r="C29" s="72" t="s">
        <v>1</v>
      </c>
      <c r="D29" s="72">
        <v>3400000</v>
      </c>
      <c r="F29" s="57" t="s">
        <v>71</v>
      </c>
      <c r="G29" s="57">
        <v>642</v>
      </c>
      <c r="H29" s="10">
        <f>G29/G28</f>
        <v>1.0993150684931507</v>
      </c>
    </row>
    <row r="30" spans="1:19" s="10" customFormat="1" x14ac:dyDescent="0.25">
      <c r="F30" s="57" t="s">
        <v>72</v>
      </c>
      <c r="G30" s="57">
        <v>7000</v>
      </c>
    </row>
    <row r="31" spans="1:19" s="10" customFormat="1" x14ac:dyDescent="0.25">
      <c r="C31" s="74"/>
      <c r="D31" s="74"/>
      <c r="F31" s="74" t="s">
        <v>73</v>
      </c>
      <c r="G31" s="74">
        <f>G28*G30</f>
        <v>4088000</v>
      </c>
      <c r="H31" s="10">
        <f>G31/D29</f>
        <v>1.2023529411764706</v>
      </c>
    </row>
    <row r="32" spans="1:19" s="10" customFormat="1" x14ac:dyDescent="0.25">
      <c r="C32" s="74"/>
      <c r="D32" s="74"/>
      <c r="F32" s="74" t="s">
        <v>24</v>
      </c>
      <c r="G32" s="74">
        <f>G31*90%</f>
        <v>3679200</v>
      </c>
    </row>
    <row r="33" spans="3:7" s="10" customFormat="1" x14ac:dyDescent="0.25">
      <c r="C33" s="74"/>
      <c r="D33" s="74"/>
      <c r="F33" s="74" t="s">
        <v>25</v>
      </c>
      <c r="G33" s="74">
        <f>G31*80%</f>
        <v>3270400</v>
      </c>
    </row>
    <row r="34" spans="3:7" s="10" customFormat="1" x14ac:dyDescent="0.25">
      <c r="C34" s="74"/>
      <c r="D34" s="74"/>
    </row>
    <row r="35" spans="3:7" s="10" customFormat="1" x14ac:dyDescent="0.25">
      <c r="C35" s="74"/>
      <c r="D35" s="74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2023-09-04T11:01:28Z</dcterms:modified>
</cp:coreProperties>
</file>