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ira Road East_Viral Shantilal Dave\"/>
    </mc:Choice>
  </mc:AlternateContent>
  <xr:revisionPtr revIDLastSave="0" documentId="13_ncr:1_{CECB73FA-BCA4-439D-89D5-DA53A3F6F0F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23" l="1"/>
  <c r="G31" i="4"/>
  <c r="E29" i="4"/>
  <c r="P2" i="4" l="1"/>
  <c r="B2" i="4" s="1"/>
  <c r="C2" i="4" s="1"/>
  <c r="C5" i="25"/>
  <c r="C4" i="25"/>
  <c r="C3" i="25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H32" i="4" s="1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E19" i="23"/>
  <c r="C20" i="23"/>
  <c r="C21" i="23"/>
  <c r="E21" i="23" l="1"/>
  <c r="E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<sst xmlns="http://schemas.openxmlformats.org/spreadsheetml/2006/main" count="130" uniqueCount="89">
  <si>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</si>
  <si>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</si>
  <si>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</si>
  <si>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</si>
  <si>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</si>
  <si>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</si>
  <si>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</si>
  <si>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</si>
  <si>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</si>
  <si>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</si>
  <si>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</si>
  <si>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</si>
  <si>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</si>
  <si>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</si>
  <si>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</si>
  <si>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</si>
  <si>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</si>
  <si>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</si>
  <si>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</si>
  <si>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</si>
  <si>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</si>
  <si>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</si>
  <si>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</si>
  <si>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</si>
  <si>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</si>
  <si>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</si>
  <si>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</si>
  <si>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</si>
  <si>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</si>
  <si>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</si>
  <si>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</si>
  <si>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</si>
  <si>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</si>
  <si>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</si>
  <si>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</si>
  <si>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</si>
  <si>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</si>
  <si>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</si>
  <si>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</si>
  <si>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</si>
  <si>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</si>
  <si>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</si>
  <si>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</si>
  <si>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</si>
  <si>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</si>
  <si>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</si>
  <si>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</si>
  <si>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</si>
  <si>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</si>
  <si>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</si>
  <si>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</si>
  <si>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</si>
  <si>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</si>
  <si>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</si>
  <si>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</si>
  <si>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</si>
  <si>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</si>
  <si>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</si>
  <si>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</si>
  <si>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</si>
  <si>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</si>
  <si>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</si>
  <si>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</si>
  <si>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</si>
  <si>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</si>
  <si>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</si>
  <si>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</si>
  <si>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</si>
  <si>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</si>
  <si>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</si>
  <si>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</si>
  <si>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</si>
  <si>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</si>
  <si>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</si>
  <si>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</si>
  <si>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</si>
  <si>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</si>
  <si>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</si>
  <si>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</si>
  <si>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</si>
  <si>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</si>
  <si>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</si>
  <si>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</si>
  <si>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25.05.2023</t>
  </si>
  <si>
    <t>RERA CA</t>
  </si>
  <si>
    <t>Flat No. 4202 on 42nd floor</t>
  </si>
  <si>
    <t>IGR-27.01.23</t>
  </si>
  <si>
    <t>ACA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</si>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</sst>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" fontId="0" fillId="2" borderId="0" xfId="0" applyNumberFormat="1" applyFill="1"/>
    <xf numFmtId="0" fontId="1" fillId="2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48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2CAAA-4DB6-DD03-AA63-9FDF7937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9050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98E50-E003-5ADB-DC61-FA99F1AD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8821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211621</xdr:colOff>
      <xdr:row>93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BC1B97-5F2B-8B74-A9B4-13959675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842021" cy="8916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EE931-AAAB-48E6-B5FD-1E41CB099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531BE-FEE8-A9FE-4816-081B5EF3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6028E-75B0-8DAD-B5C4-6A1967810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420860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34BD1-95AD-E40C-9C82-135175E4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12860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ED3AC-481E-7993-2492-FE9F1C42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B7D0A-913F-3A2B-08C3-FAA3F068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533E2-284B-0295-BF8A-4C26BECE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E0ACE-8157-183F-A7C7-E3E45E1E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72B94-3144-221A-1424-50626EDB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3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144937</xdr:colOff>
      <xdr:row>95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727ABA-A0AA-29FA-5E53-BBF3AA4B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75337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61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695B9-D78D-41ED-B709-3E26E7050FC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J32" sqref="J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27500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3300</v>
      </c>
      <c r="D4" s="24"/>
      <c r="F4" s="19"/>
    </row>
    <row r="5" spans="1:6" x14ac:dyDescent="0.25">
      <c r="A5" s="16" t="s">
        <v>15</v>
      </c>
      <c r="B5" s="20"/>
      <c r="C5" s="21">
        <f>C3-C4</f>
        <v>24200</v>
      </c>
      <c r="D5" s="24"/>
      <c r="F5" s="19"/>
    </row>
    <row r="6" spans="1:6" x14ac:dyDescent="0.25">
      <c r="A6" s="16" t="s">
        <v>16</v>
      </c>
      <c r="B6" s="20"/>
      <c r="C6" s="21">
        <f>C4</f>
        <v>3300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3300</v>
      </c>
      <c r="D13" s="24"/>
      <c r="F13" s="19"/>
    </row>
    <row r="14" spans="1:6" x14ac:dyDescent="0.25">
      <c r="A14" s="16" t="s">
        <v>15</v>
      </c>
      <c r="B14" s="20"/>
      <c r="C14" s="21">
        <f>C5</f>
        <v>24200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935</v>
      </c>
      <c r="D18" s="26" t="s">
        <v>88</v>
      </c>
      <c r="F18" s="19"/>
    </row>
    <row r="19" spans="1:6" x14ac:dyDescent="0.25">
      <c r="A19" s="16" t="s">
        <v>73</v>
      </c>
      <c r="B19" s="6"/>
      <c r="C19" s="32">
        <f>C18*C16</f>
        <v>25712500</v>
      </c>
      <c r="D19" s="33">
        <v>1000000</v>
      </c>
      <c r="E19" s="70">
        <f>C19+D19</f>
        <v>26712500</v>
      </c>
      <c r="F19" s="34">
        <f>E19/C18</f>
        <v>28569.518716577539</v>
      </c>
    </row>
    <row r="20" spans="1:6" x14ac:dyDescent="0.25">
      <c r="A20" s="16" t="s">
        <v>24</v>
      </c>
      <c r="C20" s="35">
        <f>C19*90%</f>
        <v>23141250</v>
      </c>
      <c r="D20" s="32"/>
      <c r="E20" s="70">
        <f>E19*0.9</f>
        <v>24041250</v>
      </c>
      <c r="F20" s="19"/>
    </row>
    <row r="21" spans="1:6" x14ac:dyDescent="0.25">
      <c r="A21" s="16" t="s">
        <v>25</v>
      </c>
      <c r="C21" s="35">
        <f>C19*80%</f>
        <v>20570000</v>
      </c>
      <c r="D21" s="35"/>
      <c r="E21" s="70">
        <f>E19*0.8</f>
        <v>21370000</v>
      </c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3085500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53567.708333333336</v>
      </c>
      <c r="D25" s="35"/>
    </row>
    <row r="26" spans="1:6" x14ac:dyDescent="0.25">
      <c r="C26" s="35"/>
      <c r="D26" s="35"/>
    </row>
    <row r="27" spans="1:6" x14ac:dyDescent="0.25">
      <c r="C27" s="35">
        <v>500000</v>
      </c>
      <c r="D27" s="35"/>
    </row>
    <row r="28" spans="1:6" x14ac:dyDescent="0.25">
      <c r="C28"/>
      <c r="D28"/>
    </row>
    <row r="29" spans="1:6" x14ac:dyDescent="0.25">
      <c r="C29" s="70"/>
      <c r="D29"/>
    </row>
    <row r="30" spans="1:6" x14ac:dyDescent="0.25">
      <c r="C30" s="70"/>
      <c r="D30"/>
    </row>
    <row r="31" spans="1:6" x14ac:dyDescent="0.25">
      <c r="C31" s="70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U15" sqref="U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935</v>
      </c>
      <c r="C2" s="4">
        <f t="shared" ref="C2:C16" si="1">B2*1.2</f>
        <v>1122</v>
      </c>
      <c r="D2" s="4">
        <f t="shared" ref="D2:D16" si="2">C2*1.2</f>
        <v>1346.3999999999999</v>
      </c>
      <c r="E2" s="5">
        <f t="shared" ref="E2:E16" si="3">R2</f>
        <v>25000000</v>
      </c>
      <c r="F2" s="78">
        <f t="shared" ref="F2:F15" si="4">ROUND((E2/B2),0)</f>
        <v>26738</v>
      </c>
      <c r="G2" s="78">
        <f t="shared" ref="G2:G15" si="5">ROUND((E2/C2),0)</f>
        <v>22282</v>
      </c>
      <c r="H2" s="78">
        <f t="shared" ref="H2:H15" si="6">ROUND((E2/D2),0)</f>
        <v>18568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935</v>
      </c>
      <c r="R2" s="77">
        <v>25000000</v>
      </c>
      <c r="S2" s="2"/>
    </row>
    <row r="3" spans="1:20" x14ac:dyDescent="0.25">
      <c r="A3" s="4">
        <v>2</v>
      </c>
      <c r="B3" s="4">
        <f t="shared" si="0"/>
        <v>885</v>
      </c>
      <c r="C3" s="4">
        <f t="shared" si="1"/>
        <v>1062</v>
      </c>
      <c r="D3" s="4">
        <f t="shared" si="2"/>
        <v>1274.3999999999999</v>
      </c>
      <c r="E3" s="5">
        <f t="shared" si="3"/>
        <v>21000000</v>
      </c>
      <c r="F3" s="4">
        <f t="shared" si="4"/>
        <v>23729</v>
      </c>
      <c r="G3" s="4">
        <f t="shared" si="5"/>
        <v>19774</v>
      </c>
      <c r="H3" s="4">
        <f t="shared" si="6"/>
        <v>16478</v>
      </c>
      <c r="I3" s="4">
        <f t="shared" si="7"/>
        <v>17</v>
      </c>
      <c r="J3" s="4">
        <f t="shared" si="8"/>
        <v>0</v>
      </c>
      <c r="O3">
        <v>0</v>
      </c>
      <c r="P3">
        <f t="shared" ref="P3:P10" si="10">O3/1.2</f>
        <v>0</v>
      </c>
      <c r="Q3">
        <v>885</v>
      </c>
      <c r="R3" s="2">
        <v>21000000</v>
      </c>
      <c r="S3" s="2"/>
      <c r="T3">
        <v>17</v>
      </c>
    </row>
    <row r="4" spans="1:20" x14ac:dyDescent="0.25">
      <c r="A4" s="4">
        <v>3</v>
      </c>
      <c r="B4" s="4">
        <f t="shared" si="0"/>
        <v>935</v>
      </c>
      <c r="C4" s="4">
        <f t="shared" si="1"/>
        <v>1122</v>
      </c>
      <c r="D4" s="4">
        <f t="shared" si="2"/>
        <v>1346.3999999999999</v>
      </c>
      <c r="E4" s="5">
        <f t="shared" si="3"/>
        <v>35000000</v>
      </c>
      <c r="F4" s="78">
        <f t="shared" si="4"/>
        <v>37433</v>
      </c>
      <c r="G4" s="78">
        <f t="shared" si="5"/>
        <v>31194</v>
      </c>
      <c r="H4" s="78">
        <f t="shared" si="6"/>
        <v>25995</v>
      </c>
      <c r="I4" s="78">
        <f t="shared" si="7"/>
        <v>4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935</v>
      </c>
      <c r="R4" s="77">
        <v>35000000</v>
      </c>
      <c r="S4" s="2"/>
      <c r="T4">
        <v>4</v>
      </c>
    </row>
    <row r="5" spans="1:20" x14ac:dyDescent="0.25">
      <c r="A5" s="4">
        <v>4</v>
      </c>
      <c r="B5" s="4">
        <f t="shared" si="0"/>
        <v>935</v>
      </c>
      <c r="C5" s="4">
        <f t="shared" si="1"/>
        <v>1122</v>
      </c>
      <c r="D5" s="4">
        <f t="shared" si="2"/>
        <v>1346.3999999999999</v>
      </c>
      <c r="E5" s="5">
        <f t="shared" si="3"/>
        <v>26000000</v>
      </c>
      <c r="F5" s="78">
        <f t="shared" si="4"/>
        <v>27807</v>
      </c>
      <c r="G5" s="78">
        <f t="shared" si="5"/>
        <v>23173</v>
      </c>
      <c r="H5" s="78">
        <f t="shared" si="6"/>
        <v>19311</v>
      </c>
      <c r="I5" s="78">
        <f t="shared" si="7"/>
        <v>42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935</v>
      </c>
      <c r="R5" s="77">
        <v>26000000</v>
      </c>
      <c r="S5" s="77"/>
      <c r="T5" s="7">
        <v>42</v>
      </c>
    </row>
    <row r="6" spans="1:20" x14ac:dyDescent="0.25">
      <c r="A6" s="4">
        <v>5</v>
      </c>
      <c r="B6" s="4">
        <f t="shared" si="0"/>
        <v>885</v>
      </c>
      <c r="C6" s="4">
        <f t="shared" si="1"/>
        <v>1062</v>
      </c>
      <c r="D6" s="4">
        <f t="shared" si="2"/>
        <v>1274.3999999999999</v>
      </c>
      <c r="E6" s="5">
        <f t="shared" si="3"/>
        <v>23000000</v>
      </c>
      <c r="F6" s="4">
        <f t="shared" si="4"/>
        <v>25989</v>
      </c>
      <c r="G6" s="4">
        <f t="shared" si="5"/>
        <v>21657</v>
      </c>
      <c r="H6" s="4">
        <f t="shared" si="6"/>
        <v>18048</v>
      </c>
      <c r="I6" s="4">
        <f t="shared" si="7"/>
        <v>11</v>
      </c>
      <c r="J6" s="4">
        <f t="shared" si="8"/>
        <v>0</v>
      </c>
      <c r="O6">
        <v>0</v>
      </c>
      <c r="P6">
        <f t="shared" si="10"/>
        <v>0</v>
      </c>
      <c r="Q6">
        <v>885</v>
      </c>
      <c r="R6" s="2">
        <v>23000000</v>
      </c>
      <c r="S6" s="2"/>
      <c r="T6">
        <v>11</v>
      </c>
    </row>
    <row r="7" spans="1:20" x14ac:dyDescent="0.25">
      <c r="A7" s="4">
        <v>6</v>
      </c>
      <c r="B7" s="4">
        <f t="shared" si="0"/>
        <v>855</v>
      </c>
      <c r="C7" s="4">
        <f t="shared" si="1"/>
        <v>1026</v>
      </c>
      <c r="D7" s="4">
        <f t="shared" si="2"/>
        <v>1231.2</v>
      </c>
      <c r="E7" s="5">
        <f t="shared" si="3"/>
        <v>25000000</v>
      </c>
      <c r="F7" s="4">
        <f t="shared" si="4"/>
        <v>29240</v>
      </c>
      <c r="G7" s="4">
        <f t="shared" si="5"/>
        <v>24366</v>
      </c>
      <c r="H7" s="4">
        <f t="shared" si="6"/>
        <v>20305</v>
      </c>
      <c r="I7" s="4">
        <f t="shared" si="7"/>
        <v>11</v>
      </c>
      <c r="J7" s="4">
        <f t="shared" si="8"/>
        <v>0</v>
      </c>
      <c r="O7">
        <v>0</v>
      </c>
      <c r="P7">
        <f t="shared" si="10"/>
        <v>0</v>
      </c>
      <c r="Q7">
        <v>855</v>
      </c>
      <c r="R7" s="2">
        <v>25000000</v>
      </c>
      <c r="S7" s="2"/>
      <c r="T7">
        <v>11</v>
      </c>
    </row>
    <row r="8" spans="1:20" x14ac:dyDescent="0.25">
      <c r="A8" s="4">
        <v>7</v>
      </c>
      <c r="B8" s="4">
        <f t="shared" si="0"/>
        <v>935</v>
      </c>
      <c r="C8" s="4">
        <f t="shared" si="1"/>
        <v>1122</v>
      </c>
      <c r="D8" s="4">
        <f t="shared" si="2"/>
        <v>1346.3999999999999</v>
      </c>
      <c r="E8" s="5">
        <f t="shared" si="3"/>
        <v>28500000</v>
      </c>
      <c r="F8" s="78">
        <f t="shared" si="4"/>
        <v>30481</v>
      </c>
      <c r="G8" s="78">
        <f t="shared" si="5"/>
        <v>25401</v>
      </c>
      <c r="H8" s="78">
        <f t="shared" si="6"/>
        <v>21168</v>
      </c>
      <c r="I8" s="78">
        <f t="shared" si="7"/>
        <v>23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935</v>
      </c>
      <c r="R8" s="77">
        <v>28500000</v>
      </c>
      <c r="S8" s="2"/>
      <c r="T8">
        <v>23</v>
      </c>
    </row>
    <row r="9" spans="1:20" x14ac:dyDescent="0.25">
      <c r="A9" s="4">
        <v>8</v>
      </c>
      <c r="B9" s="4">
        <f t="shared" si="0"/>
        <v>935</v>
      </c>
      <c r="C9" s="4">
        <f t="shared" si="1"/>
        <v>1122</v>
      </c>
      <c r="D9" s="4">
        <f t="shared" si="2"/>
        <v>1346.3999999999999</v>
      </c>
      <c r="E9" s="5">
        <f t="shared" si="3"/>
        <v>26000000</v>
      </c>
      <c r="F9" s="78">
        <f t="shared" si="4"/>
        <v>27807</v>
      </c>
      <c r="G9" s="78">
        <f t="shared" si="5"/>
        <v>23173</v>
      </c>
      <c r="H9" s="78">
        <f t="shared" si="6"/>
        <v>19311</v>
      </c>
      <c r="I9" s="78">
        <f t="shared" si="7"/>
        <v>42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935</v>
      </c>
      <c r="R9" s="77">
        <v>26000000</v>
      </c>
      <c r="S9" s="77"/>
      <c r="T9" s="7">
        <v>42</v>
      </c>
    </row>
    <row r="10" spans="1:20" x14ac:dyDescent="0.25">
      <c r="A10" s="4">
        <v>9</v>
      </c>
      <c r="B10" s="4">
        <f t="shared" si="0"/>
        <v>950</v>
      </c>
      <c r="C10" s="4">
        <f t="shared" si="1"/>
        <v>1140</v>
      </c>
      <c r="D10" s="4">
        <f t="shared" si="2"/>
        <v>1368</v>
      </c>
      <c r="E10" s="5">
        <f t="shared" si="3"/>
        <v>27500000</v>
      </c>
      <c r="F10" s="4">
        <f t="shared" si="4"/>
        <v>28947</v>
      </c>
      <c r="G10" s="4">
        <f t="shared" si="5"/>
        <v>24123</v>
      </c>
      <c r="H10" s="4">
        <f t="shared" si="6"/>
        <v>20102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950</v>
      </c>
      <c r="R10" s="2">
        <v>27500000</v>
      </c>
      <c r="S10" s="2"/>
    </row>
    <row r="11" spans="1:20" x14ac:dyDescent="0.25">
      <c r="A11" s="4">
        <v>10</v>
      </c>
      <c r="B11" s="4">
        <f t="shared" si="0"/>
        <v>855</v>
      </c>
      <c r="C11" s="4">
        <f t="shared" si="1"/>
        <v>1026</v>
      </c>
      <c r="D11" s="4">
        <f t="shared" si="2"/>
        <v>1231.2</v>
      </c>
      <c r="E11" s="5">
        <f t="shared" si="3"/>
        <v>28000000</v>
      </c>
      <c r="F11" s="4">
        <f t="shared" si="4"/>
        <v>32749</v>
      </c>
      <c r="G11" s="4">
        <f t="shared" si="5"/>
        <v>27290</v>
      </c>
      <c r="H11" s="4">
        <f t="shared" si="6"/>
        <v>22742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855</v>
      </c>
      <c r="R11" s="2">
        <v>28000000</v>
      </c>
      <c r="S11" s="2"/>
    </row>
    <row r="12" spans="1:20" x14ac:dyDescent="0.25">
      <c r="A12" s="4">
        <v>11</v>
      </c>
      <c r="B12" s="4">
        <f t="shared" si="0"/>
        <v>855</v>
      </c>
      <c r="C12" s="4">
        <f t="shared" si="1"/>
        <v>1026</v>
      </c>
      <c r="D12" s="4">
        <f t="shared" si="2"/>
        <v>1231.2</v>
      </c>
      <c r="E12" s="5">
        <f t="shared" si="3"/>
        <v>19274191</v>
      </c>
      <c r="F12" s="78">
        <f t="shared" si="4"/>
        <v>22543</v>
      </c>
      <c r="G12" s="78">
        <f t="shared" si="5"/>
        <v>18786</v>
      </c>
      <c r="H12" s="78">
        <f t="shared" si="6"/>
        <v>15655</v>
      </c>
      <c r="I12" s="78">
        <f t="shared" si="7"/>
        <v>15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855</v>
      </c>
      <c r="R12" s="77">
        <v>19274191</v>
      </c>
      <c r="S12" s="77" t="s">
        <v>86</v>
      </c>
      <c r="T12" s="7">
        <v>15</v>
      </c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ref="Q13:Q15" si="12">P13/1.2</f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85</v>
      </c>
    </row>
    <row r="24" spans="1:19" s="10" customFormat="1" x14ac:dyDescent="0.25">
      <c r="F24" s="73">
        <v>1.77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935</v>
      </c>
    </row>
    <row r="29" spans="1:19" s="10" customFormat="1" x14ac:dyDescent="0.25">
      <c r="C29" s="72" t="s">
        <v>1</v>
      </c>
      <c r="D29" s="72">
        <v>22427334</v>
      </c>
      <c r="E29" s="10">
        <f>D29/G28</f>
        <v>23986.453475935828</v>
      </c>
      <c r="F29" s="57" t="s">
        <v>71</v>
      </c>
      <c r="G29" s="57">
        <v>1029</v>
      </c>
      <c r="H29" s="10">
        <f>G29/G28</f>
        <v>1.1005347593582888</v>
      </c>
    </row>
    <row r="30" spans="1:19" s="10" customFormat="1" x14ac:dyDescent="0.25">
      <c r="F30" s="57" t="s">
        <v>72</v>
      </c>
      <c r="G30" s="57">
        <v>27500</v>
      </c>
    </row>
    <row r="31" spans="1:19" s="10" customFormat="1" x14ac:dyDescent="0.25">
      <c r="C31" s="75"/>
      <c r="D31" s="75"/>
      <c r="F31" s="75" t="s">
        <v>73</v>
      </c>
      <c r="G31" s="75">
        <f>G28*G30</f>
        <v>25712500</v>
      </c>
      <c r="H31" s="10">
        <f>G31/D29</f>
        <v>1.1464804510424644</v>
      </c>
    </row>
    <row r="32" spans="1:19" s="10" customFormat="1" x14ac:dyDescent="0.25">
      <c r="C32" s="75"/>
      <c r="D32" s="75"/>
      <c r="F32" s="75" t="s">
        <v>24</v>
      </c>
      <c r="G32" s="75">
        <f>G31*90%</f>
        <v>23141250</v>
      </c>
      <c r="H32" s="10">
        <f>G32*0.75</f>
        <v>17355937.5</v>
      </c>
    </row>
    <row r="33" spans="3:7" s="10" customFormat="1" x14ac:dyDescent="0.25">
      <c r="C33" s="75"/>
      <c r="D33" s="75"/>
      <c r="F33" s="75" t="s">
        <v>25</v>
      </c>
      <c r="G33" s="75">
        <f>G31*80%</f>
        <v>20570000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2023-09-01T10:58:35Z</dcterms:modified>
</cp:coreProperties>
</file>