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halku Pratapbhai Karangia\"/>
    </mc:Choice>
  </mc:AlternateContent>
  <xr:revisionPtr revIDLastSave="0" documentId="13_ncr:1_{5B0D1BF9-38D1-4F66-BD94-4DC609CC1BFC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5" i="4" l="1"/>
  <c r="Q14" i="4"/>
  <c r="Q13" i="4"/>
  <c r="Q12" i="4"/>
  <c r="Q11" i="4"/>
  <c r="Q10" i="4"/>
  <c r="Q9" i="4"/>
  <c r="Q8" i="4"/>
  <c r="Q6" i="4"/>
  <c r="Q7" i="4"/>
  <c r="P7" i="4"/>
  <c r="H21" i="4" l="1"/>
  <c r="I19" i="4" l="1"/>
  <c r="P32" i="4" l="1"/>
  <c r="P31" i="4"/>
  <c r="P30" i="4"/>
  <c r="D24" i="4"/>
  <c r="P3" i="4" l="1"/>
  <c r="P4" i="4"/>
  <c r="P5" i="4"/>
  <c r="P6" i="4"/>
  <c r="P8" i="4"/>
  <c r="P9" i="4"/>
  <c r="P10" i="4"/>
  <c r="P11" i="4" l="1"/>
  <c r="P13" i="4" l="1"/>
  <c r="P1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<sst xmlns="http://schemas.openxmlformats.org/spreadsheetml/2006/main" count="44" uniqueCount="36">
  <si>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</si>
  <si>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</si>
  <si>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</si>
  <si>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</si>
  <si>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</si>
  <si>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</si>
  <si>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</si>
  <si>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</si>
  <si>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</si>
  <si>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</si>
  <si>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</si>
  <si>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</si>
  <si>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</si>
  <si>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</si>
  <si>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mca</t>
  </si>
  <si>
    <t>value</t>
  </si>
  <si>
    <t>rate</t>
  </si>
  <si>
    <t>Address -</t>
  </si>
  <si>
    <t>previous reprot - 2012</t>
  </si>
  <si>
    <t>yoc -2012 - previous report</t>
  </si>
  <si>
    <t>Flat No. 1402, 14th Floor, Wing - A, Charkop Ravi CHSL, Village - Charkop, Kandivali West	, Mumbai, State - Maharashtra, India</t>
  </si>
  <si>
    <t>As per previous report</t>
  </si>
  <si>
    <t>FB</t>
  </si>
  <si>
    <t>DB</t>
  </si>
  <si>
    <t>Terr</t>
  </si>
  <si>
    <t>CA of Agree</t>
  </si>
  <si>
    <t>BUA</t>
  </si>
  <si>
    <t>SBUA</t>
  </si>
  <si>
    <t>40% measure Terr</t>
  </si>
  <si>
    <t>db</t>
  </si>
  <si>
    <t>terrace</t>
  </si>
  <si>
    <t>ca</t>
  </si>
  <si>
    <t>fmv</t>
  </si>
  <si>
    <t>Ravi chsl</t>
  </si>
  <si>
    <t>13.07.23</t>
  </si>
  <si>
    <t>OC - 2012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</si>
</sst>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4" fillId="0" borderId="0" xfId="0" applyFont="1"/>
    <xf numFmtId="0" fontId="3" fillId="0" borderId="0" xfId="0" applyFont="1"/>
    <xf numFmtId="4" fontId="0" fillId="2" borderId="0" xfId="0" applyNumberForma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468407</xdr:colOff>
      <xdr:row>49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418B5-C354-4F6E-BA32-4DF4E4F6A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50807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5</xdr:row>
      <xdr:rowOff>161925</xdr:rowOff>
    </xdr:from>
    <xdr:to>
      <xdr:col>19</xdr:col>
      <xdr:colOff>191876</xdr:colOff>
      <xdr:row>54</xdr:row>
      <xdr:rowOff>172754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BEC20-7FE7-48C7-A99C-8748AFF3A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4525" y="1114425"/>
          <a:ext cx="9859751" cy="9345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0</xdr:row>
      <xdr:rowOff>133350</xdr:rowOff>
    </xdr:from>
    <xdr:to>
      <xdr:col>21</xdr:col>
      <xdr:colOff>163462</xdr:colOff>
      <xdr:row>48</xdr:row>
      <xdr:rowOff>67942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905FFA-444D-4E8D-9EFE-9A2E054D2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2625" y="133350"/>
          <a:ext cx="11012437" cy="9078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295276</xdr:colOff>
      <xdr:row>0</xdr:row>
      <xdr:rowOff>110499</xdr:rowOff>
    </xdr:from>
    <xdr:to>
      <xdr:col>18</xdr:col>
      <xdr:colOff>295275</xdr:colOff>
      <xdr:row>43</xdr:row>
      <xdr:rowOff>10159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FBECCE-D55C-4385-A15B-4766E2E2A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4076" y="110499"/>
          <a:ext cx="9143999" cy="77577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19051</xdr:colOff>
      <xdr:row>7</xdr:row>
      <xdr:rowOff>163041</xdr:rowOff>
    </xdr:from>
    <xdr:to>
      <xdr:col>17</xdr:col>
      <xdr:colOff>38101</xdr:colOff>
      <xdr:row>42</xdr:row>
      <xdr:rowOff>125044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832017-5D8C-4C27-91ED-4F0D15BF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451" y="1496541"/>
          <a:ext cx="7943850" cy="66295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486335</xdr:colOff>
      <xdr:row>0</xdr:row>
      <xdr:rowOff>58831</xdr:rowOff>
    </xdr:from>
    <xdr:to>
      <xdr:col>24</xdr:col>
      <xdr:colOff>583130</xdr:colOff>
      <xdr:row>46</xdr:row>
      <xdr:rowOff>126738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4E146-6918-4E27-8607-6FC1EF239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7041" y="58831"/>
          <a:ext cx="10988913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398F87-F854-4D2D-82E5-7F0F5FED4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F20" sqref="F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20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2.710937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1100</v>
      </c>
      <c r="C2" s="4">
        <f>B2*1.1</f>
        <v>1210</v>
      </c>
      <c r="D2" s="4">
        <f t="shared" ref="D2:D13" si="2">C2*1.2</f>
        <v>1452</v>
      </c>
      <c r="E2" s="5">
        <f t="shared" ref="E2:E13" si="3">R2</f>
        <v>23500000</v>
      </c>
      <c r="F2" s="14">
        <f t="shared" ref="F2:F13" si="4">ROUND((E2/B2),0)</f>
        <v>21364</v>
      </c>
      <c r="G2" s="10">
        <f t="shared" ref="G2:G13" si="5">ROUND((E2/C2),0)</f>
        <v>19421</v>
      </c>
      <c r="H2" s="10">
        <f t="shared" ref="H2:H13" si="6">ROUND((E2/D2),0)</f>
        <v>16185</v>
      </c>
      <c r="I2" s="4" t="e">
        <f>#REF!</f>
        <v>#REF!</v>
      </c>
      <c r="J2" s="4" t="str">
        <f t="shared" ref="J2:J13" si="7">S2</f>
        <v>Ravi chsl</v>
      </c>
      <c r="O2">
        <v>0</v>
      </c>
      <c r="P2">
        <v>0</v>
      </c>
      <c r="Q2">
        <v>1100</v>
      </c>
      <c r="R2" s="13">
        <v>23500000</v>
      </c>
      <c r="S2" s="8" t="s">
        <v>33</v>
      </c>
      <c r="T2" s="8"/>
    </row>
    <row r="3" spans="1:20" x14ac:dyDescent="0.25">
      <c r="A3" s="4">
        <f t="shared" si="0"/>
        <v>0</v>
      </c>
      <c r="B3" s="4">
        <f t="shared" si="1"/>
        <v>450</v>
      </c>
      <c r="C3" s="4">
        <f t="shared" ref="C3:C15" si="8">B3*1.1</f>
        <v>495.00000000000006</v>
      </c>
      <c r="D3" s="4">
        <f t="shared" si="2"/>
        <v>594</v>
      </c>
      <c r="E3" s="5">
        <f t="shared" si="3"/>
        <v>10000000</v>
      </c>
      <c r="F3" s="14">
        <f t="shared" si="4"/>
        <v>22222</v>
      </c>
      <c r="G3" s="10">
        <f t="shared" si="5"/>
        <v>20202</v>
      </c>
      <c r="H3" s="10">
        <f t="shared" si="6"/>
        <v>16835</v>
      </c>
      <c r="I3" s="4" t="e">
        <f>#REF!</f>
        <v>#REF!</v>
      </c>
      <c r="J3" s="4" t="str">
        <f t="shared" si="7"/>
        <v>Ravi chsl</v>
      </c>
      <c r="O3">
        <v>0</v>
      </c>
      <c r="P3">
        <f t="shared" ref="P3:P11" si="9">O3/1.2</f>
        <v>0</v>
      </c>
      <c r="Q3">
        <v>450</v>
      </c>
      <c r="R3" s="13">
        <v>10000000</v>
      </c>
      <c r="S3" s="8" t="s">
        <v>33</v>
      </c>
      <c r="T3" s="8"/>
    </row>
    <row r="4" spans="1:20" x14ac:dyDescent="0.25">
      <c r="A4" s="4">
        <f t="shared" si="0"/>
        <v>0</v>
      </c>
      <c r="B4" s="4">
        <f t="shared" si="1"/>
        <v>660</v>
      </c>
      <c r="C4" s="4">
        <f t="shared" si="8"/>
        <v>726.00000000000011</v>
      </c>
      <c r="D4" s="4">
        <f t="shared" si="2"/>
        <v>871.20000000000016</v>
      </c>
      <c r="E4" s="5">
        <f t="shared" si="3"/>
        <v>15000000</v>
      </c>
      <c r="F4" s="14">
        <f t="shared" si="4"/>
        <v>22727</v>
      </c>
      <c r="G4" s="10">
        <f t="shared" si="5"/>
        <v>20661</v>
      </c>
      <c r="H4" s="10">
        <f t="shared" si="6"/>
        <v>17218</v>
      </c>
      <c r="I4" s="4" t="e">
        <f>#REF!</f>
        <v>#REF!</v>
      </c>
      <c r="J4" s="4" t="str">
        <f t="shared" si="7"/>
        <v>Ravi chsl</v>
      </c>
      <c r="O4">
        <v>0</v>
      </c>
      <c r="P4">
        <f t="shared" si="9"/>
        <v>0</v>
      </c>
      <c r="Q4">
        <v>660</v>
      </c>
      <c r="R4" s="13">
        <v>15000000</v>
      </c>
      <c r="S4" s="8" t="s">
        <v>33</v>
      </c>
      <c r="T4" s="8"/>
    </row>
    <row r="5" spans="1:20" x14ac:dyDescent="0.25">
      <c r="A5" s="4">
        <f t="shared" si="0"/>
        <v>0</v>
      </c>
      <c r="B5" s="4">
        <f t="shared" si="1"/>
        <v>456</v>
      </c>
      <c r="C5" s="4">
        <f t="shared" si="8"/>
        <v>501.6</v>
      </c>
      <c r="D5" s="4">
        <f t="shared" si="2"/>
        <v>601.91999999999996</v>
      </c>
      <c r="E5" s="5">
        <f t="shared" si="3"/>
        <v>10500000</v>
      </c>
      <c r="F5" s="10">
        <f t="shared" si="4"/>
        <v>23026</v>
      </c>
      <c r="G5" s="10">
        <f t="shared" si="5"/>
        <v>20933</v>
      </c>
      <c r="H5" s="10">
        <f t="shared" si="6"/>
        <v>17444</v>
      </c>
      <c r="I5" s="4" t="e">
        <f>#REF!</f>
        <v>#REF!</v>
      </c>
      <c r="J5" s="4" t="str">
        <f t="shared" si="7"/>
        <v>Ravi chsl</v>
      </c>
      <c r="O5">
        <v>0</v>
      </c>
      <c r="P5">
        <f t="shared" si="9"/>
        <v>0</v>
      </c>
      <c r="Q5">
        <v>456</v>
      </c>
      <c r="R5" s="13">
        <v>10500000</v>
      </c>
      <c r="S5" s="8" t="s">
        <v>33</v>
      </c>
      <c r="T5" s="8"/>
    </row>
    <row r="6" spans="1:20" x14ac:dyDescent="0.25">
      <c r="A6" s="4">
        <f t="shared" si="0"/>
        <v>0</v>
      </c>
      <c r="B6" s="4">
        <f t="shared" si="1"/>
        <v>833.33333333333337</v>
      </c>
      <c r="C6" s="4">
        <f t="shared" si="8"/>
        <v>916.66666666666674</v>
      </c>
      <c r="D6" s="4">
        <f t="shared" si="2"/>
        <v>1100</v>
      </c>
      <c r="E6" s="5">
        <f t="shared" si="3"/>
        <v>13000000</v>
      </c>
      <c r="F6" s="10">
        <f t="shared" si="4"/>
        <v>15600</v>
      </c>
      <c r="G6" s="10">
        <f t="shared" si="5"/>
        <v>14182</v>
      </c>
      <c r="H6" s="10">
        <f t="shared" si="6"/>
        <v>11818</v>
      </c>
      <c r="I6" s="4" t="e">
        <f>#REF!</f>
        <v>#REF!</v>
      </c>
      <c r="J6" s="4">
        <f t="shared" si="7"/>
        <v>0</v>
      </c>
      <c r="O6">
        <v>1200</v>
      </c>
      <c r="P6">
        <f t="shared" si="9"/>
        <v>1000</v>
      </c>
      <c r="Q6">
        <f>P6/1.2</f>
        <v>833.33333333333337</v>
      </c>
      <c r="R6" s="2">
        <v>13000000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618.2124</v>
      </c>
      <c r="C7" s="4">
        <f t="shared" si="8"/>
        <v>680.0336400000001</v>
      </c>
      <c r="D7" s="4">
        <f t="shared" si="2"/>
        <v>816.04036800000006</v>
      </c>
      <c r="E7" s="5">
        <f t="shared" si="3"/>
        <v>12200000</v>
      </c>
      <c r="F7" s="14">
        <f t="shared" si="4"/>
        <v>19734</v>
      </c>
      <c r="G7" s="10">
        <f t="shared" si="5"/>
        <v>17940</v>
      </c>
      <c r="H7" s="10">
        <f t="shared" si="6"/>
        <v>14950</v>
      </c>
      <c r="I7" s="4" t="e">
        <f>#REF!</f>
        <v>#REF!</v>
      </c>
      <c r="J7" s="4" t="str">
        <f t="shared" si="7"/>
        <v>13.07.23</v>
      </c>
      <c r="O7">
        <v>0</v>
      </c>
      <c r="P7">
        <f>68.92*10.764</f>
        <v>741.85487999999998</v>
      </c>
      <c r="Q7">
        <f>P7/1.2</f>
        <v>618.2124</v>
      </c>
      <c r="R7" s="2">
        <v>12200000</v>
      </c>
      <c r="S7" s="8" t="s">
        <v>34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f t="shared" ref="Q8:Q15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3:26" x14ac:dyDescent="0.25">
      <c r="F17" s="7" t="s">
        <v>17</v>
      </c>
      <c r="G17" t="s">
        <v>20</v>
      </c>
    </row>
    <row r="19" spans="3:26" x14ac:dyDescent="0.25">
      <c r="G19" t="s">
        <v>31</v>
      </c>
      <c r="H19">
        <v>722</v>
      </c>
      <c r="I19">
        <f>67.1*10.764</f>
        <v>722.26439999999991</v>
      </c>
    </row>
    <row r="20" spans="3:26" x14ac:dyDescent="0.25">
      <c r="G20" t="s">
        <v>16</v>
      </c>
      <c r="H20">
        <v>20700</v>
      </c>
      <c r="S20" s="11"/>
      <c r="T20" s="11"/>
      <c r="U20" s="11"/>
      <c r="V20" s="11"/>
      <c r="W20" s="11"/>
      <c r="X20" s="11"/>
      <c r="Y20" s="11"/>
      <c r="Z20" s="11"/>
    </row>
    <row r="21" spans="3:26" x14ac:dyDescent="0.25">
      <c r="C21" t="s">
        <v>18</v>
      </c>
      <c r="G21" t="s">
        <v>32</v>
      </c>
      <c r="H21">
        <f>H20*H19</f>
        <v>14945400</v>
      </c>
      <c r="S21" s="11"/>
      <c r="T21" s="11"/>
      <c r="U21" s="11"/>
      <c r="V21" s="11"/>
      <c r="W21" s="11"/>
      <c r="X21" s="11"/>
      <c r="Y21" s="11"/>
      <c r="Z21" s="11"/>
    </row>
    <row r="22" spans="3:26" x14ac:dyDescent="0.25">
      <c r="C22" t="s">
        <v>13</v>
      </c>
      <c r="D22">
        <v>1186</v>
      </c>
      <c r="G22" s="6"/>
      <c r="H22" s="6"/>
      <c r="I22" t="s">
        <v>14</v>
      </c>
      <c r="J22">
        <v>859</v>
      </c>
      <c r="O22" t="s">
        <v>21</v>
      </c>
      <c r="S22" s="11"/>
      <c r="T22" s="11"/>
      <c r="U22" s="11"/>
      <c r="V22" s="11"/>
      <c r="W22" s="11"/>
      <c r="X22" s="11"/>
      <c r="Y22" s="11"/>
      <c r="Z22" s="11"/>
    </row>
    <row r="23" spans="3:26" x14ac:dyDescent="0.25">
      <c r="C23" t="s">
        <v>16</v>
      </c>
      <c r="D23">
        <v>10000</v>
      </c>
      <c r="I23" t="s">
        <v>29</v>
      </c>
      <c r="J23">
        <v>25</v>
      </c>
      <c r="S23" s="11"/>
      <c r="T23" s="11"/>
      <c r="U23" s="11"/>
      <c r="V23" s="11"/>
      <c r="W23" s="11"/>
      <c r="X23" s="11"/>
      <c r="Y23" s="11"/>
      <c r="Z23" s="11"/>
    </row>
    <row r="24" spans="3:26" x14ac:dyDescent="0.25">
      <c r="C24" t="s">
        <v>15</v>
      </c>
      <c r="D24">
        <f>D22*D23</f>
        <v>11860000</v>
      </c>
      <c r="I24" t="s">
        <v>30</v>
      </c>
      <c r="J24">
        <v>298</v>
      </c>
      <c r="O24" t="s">
        <v>14</v>
      </c>
      <c r="P24">
        <v>735</v>
      </c>
      <c r="S24" s="11"/>
      <c r="T24" s="11"/>
      <c r="U24" s="11"/>
      <c r="V24" s="11"/>
      <c r="W24" s="11"/>
      <c r="X24" s="11"/>
      <c r="Y24" s="11"/>
      <c r="Z24" s="11"/>
    </row>
    <row r="25" spans="3:26" x14ac:dyDescent="0.25">
      <c r="O25" t="s">
        <v>22</v>
      </c>
      <c r="P25">
        <v>145</v>
      </c>
      <c r="S25" s="11"/>
      <c r="T25" s="11"/>
      <c r="U25" s="11"/>
      <c r="V25" s="11"/>
      <c r="W25" s="11"/>
      <c r="X25" s="11"/>
      <c r="Y25" s="11"/>
      <c r="Z25" s="11"/>
    </row>
    <row r="26" spans="3:26" x14ac:dyDescent="0.25">
      <c r="G26" t="s">
        <v>19</v>
      </c>
      <c r="O26" t="s">
        <v>23</v>
      </c>
      <c r="P26">
        <v>26</v>
      </c>
      <c r="S26" s="11"/>
      <c r="T26" s="11"/>
      <c r="U26" s="11"/>
      <c r="V26" s="11"/>
      <c r="W26" s="11"/>
      <c r="X26" s="11"/>
      <c r="Y26" s="11"/>
      <c r="Z26" s="11"/>
    </row>
    <row r="27" spans="3:26" x14ac:dyDescent="0.25">
      <c r="G27" t="s">
        <v>35</v>
      </c>
      <c r="O27" t="s">
        <v>24</v>
      </c>
      <c r="P27">
        <v>365</v>
      </c>
      <c r="S27" s="11"/>
      <c r="T27" s="11"/>
      <c r="U27" s="11"/>
      <c r="V27" s="11"/>
      <c r="W27" s="11"/>
      <c r="X27" s="11"/>
      <c r="Y27" s="11"/>
      <c r="Z27" s="11"/>
    </row>
    <row r="28" spans="3:26" x14ac:dyDescent="0.25">
      <c r="S28" s="11"/>
      <c r="T28" s="11"/>
      <c r="U28" s="11"/>
      <c r="V28" s="11"/>
      <c r="W28" s="11"/>
      <c r="X28" s="11"/>
      <c r="Y28" s="11"/>
      <c r="Z28" s="11"/>
    </row>
    <row r="29" spans="3:26" x14ac:dyDescent="0.25">
      <c r="O29" t="s">
        <v>25</v>
      </c>
      <c r="P29">
        <v>722</v>
      </c>
      <c r="S29" s="11"/>
      <c r="T29" s="11"/>
      <c r="U29" s="11"/>
      <c r="V29" s="11"/>
      <c r="W29" s="11"/>
      <c r="X29" s="11"/>
      <c r="Y29" s="11"/>
      <c r="Z29" s="11"/>
    </row>
    <row r="30" spans="3:26" x14ac:dyDescent="0.25">
      <c r="O30" t="s">
        <v>26</v>
      </c>
      <c r="P30">
        <f>P29*1.2</f>
        <v>866.4</v>
      </c>
      <c r="S30" s="11"/>
      <c r="T30" s="11"/>
      <c r="U30" s="11"/>
      <c r="V30" s="11"/>
      <c r="W30" s="11"/>
      <c r="X30" s="11"/>
      <c r="Y30" s="11"/>
      <c r="Z30" s="11"/>
    </row>
    <row r="31" spans="3:26" x14ac:dyDescent="0.25">
      <c r="O31" t="s">
        <v>27</v>
      </c>
      <c r="P31">
        <f>P30*1.2</f>
        <v>1039.6799999999998</v>
      </c>
      <c r="Q31">
        <v>146</v>
      </c>
      <c r="R31" t="s">
        <v>28</v>
      </c>
      <c r="S31" s="11"/>
      <c r="T31" s="11"/>
      <c r="U31" s="11"/>
      <c r="V31" s="11"/>
      <c r="W31" s="11"/>
      <c r="X31" s="11"/>
      <c r="Y31" s="11"/>
      <c r="Z31" s="11"/>
    </row>
    <row r="32" spans="3:26" x14ac:dyDescent="0.25">
      <c r="P32">
        <f>P31+Q31</f>
        <v>1185.6799999999998</v>
      </c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X20" sqref="X2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K20" sqref="K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K7" sqref="K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20" sqref="V2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V26" sqref="V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" zoomScale="85" zoomScaleNormal="85" workbookViewId="0">
      <selection activeCell="AC35" sqref="AC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2023-09-05T12:12:42Z</dcterms:modified>
</cp:coreProperties>
</file>