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sadhana Nitrochem\"/>
    </mc:Choice>
  </mc:AlternateContent>
  <xr:revisionPtr revIDLastSave="0" documentId="13_ncr:1_{D0EE1F68-35EC-452D-8BB9-8FEBD2854EA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I21" i="4"/>
  <c r="Q8" i="4" l="1"/>
  <c r="P8" i="4"/>
  <c r="R6" i="4"/>
  <c r="I20" i="4"/>
  <c r="G21" i="4"/>
  <c r="G20" i="4"/>
  <c r="G18" i="4"/>
  <c r="J18" i="4"/>
  <c r="Q12" i="4" l="1"/>
  <c r="P12" i="4"/>
  <c r="P11" i="4"/>
  <c r="Q11" i="4" s="1"/>
  <c r="Q10" i="4"/>
  <c r="P10" i="4"/>
  <c r="P9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<sst xmlns="http://schemas.openxmlformats.org/spreadsheetml/2006/main" count="29" uniqueCount="21">
  <si>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</si>
  <si>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</si>
  <si>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</si>
  <si>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</si>
  <si>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</si>
  <si>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</si>
  <si>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</si>
  <si>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</si>
  <si>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</si>
  <si>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</si>
  <si>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</si>
  <si>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</si>
  <si>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</si>
  <si>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3rd floor, shakuntala bungalow, manav mandir road, street No. 97A, Nepeansea Road</t>
  </si>
  <si>
    <t>bua</t>
  </si>
  <si>
    <t>70000 to 75000/- on ca</t>
  </si>
  <si>
    <t>rate</t>
  </si>
  <si>
    <t>fmv</t>
  </si>
  <si>
    <t>manav mandir rd</t>
  </si>
  <si>
    <t>25.03.21</t>
  </si>
  <si>
    <t>01.11.21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</si>
</sst>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FD45B-9F9F-42FA-8D3B-4BF5D82F5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56B3F-874E-4653-BA36-FDA6E88E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7E2617-2D9E-4D35-9F23-6B2941801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48660-3869-40F4-8E0D-A8827B4F6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BBEB7B-0D34-4267-9D2F-8E7F7B64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E5166-0DFE-42A8-9FCD-8F776D23E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24709A-EF87-43B2-B729-D7855BEF2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D71BAF-180D-44C2-8929-893618C5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1020</v>
      </c>
      <c r="C2" s="4">
        <f>B2*1.2</f>
        <v>1224</v>
      </c>
      <c r="D2" s="4">
        <f t="shared" ref="D2:D13" si="2">C2*1.2</f>
        <v>1468.8</v>
      </c>
      <c r="E2" s="5">
        <f t="shared" ref="E2:E13" si="3">R2</f>
        <v>70000000</v>
      </c>
      <c r="F2" s="10">
        <f t="shared" ref="F2:F13" si="4">ROUND((E2/B2),0)</f>
        <v>68627</v>
      </c>
      <c r="G2" s="10">
        <f t="shared" ref="G2:G13" si="5">ROUND((E2/C2),0)</f>
        <v>57190</v>
      </c>
      <c r="H2" s="10">
        <f t="shared" ref="H2:H13" si="6">ROUND((E2/D2),0)</f>
        <v>47658</v>
      </c>
      <c r="I2" s="4" t="e">
        <f>#REF!</f>
        <v>#REF!</v>
      </c>
      <c r="J2" s="4" t="str">
        <f t="shared" ref="J2:J13" si="7">S2</f>
        <v>manav mandir rd</v>
      </c>
      <c r="O2">
        <v>0</v>
      </c>
      <c r="P2">
        <f t="shared" ref="P2:P12" si="8">O2/1.2</f>
        <v>0</v>
      </c>
      <c r="Q2">
        <v>1020</v>
      </c>
      <c r="R2" s="2">
        <v>70000000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950</v>
      </c>
      <c r="C3" s="4">
        <f t="shared" ref="C3:C15" si="9">B3*1.2</f>
        <v>1140</v>
      </c>
      <c r="D3" s="4">
        <f t="shared" si="2"/>
        <v>1368</v>
      </c>
      <c r="E3" s="5">
        <f t="shared" si="3"/>
        <v>45000000</v>
      </c>
      <c r="F3" s="10">
        <f t="shared" si="4"/>
        <v>47368</v>
      </c>
      <c r="G3" s="10">
        <f t="shared" si="5"/>
        <v>39474</v>
      </c>
      <c r="H3" s="10">
        <f t="shared" si="6"/>
        <v>32895</v>
      </c>
      <c r="I3" s="4" t="e">
        <f>#REF!</f>
        <v>#REF!</v>
      </c>
      <c r="J3" s="4" t="str">
        <f t="shared" si="7"/>
        <v>manav mandir rd</v>
      </c>
      <c r="O3">
        <v>0</v>
      </c>
      <c r="P3">
        <f t="shared" si="8"/>
        <v>0</v>
      </c>
      <c r="Q3">
        <v>950</v>
      </c>
      <c r="R3" s="2">
        <v>45000000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1675</v>
      </c>
      <c r="C4" s="4">
        <f t="shared" si="9"/>
        <v>2010</v>
      </c>
      <c r="D4" s="4">
        <f t="shared" si="2"/>
        <v>2412</v>
      </c>
      <c r="E4" s="5">
        <f t="shared" si="3"/>
        <v>85000000</v>
      </c>
      <c r="F4" s="10">
        <f t="shared" si="4"/>
        <v>50746</v>
      </c>
      <c r="G4" s="10">
        <f t="shared" si="5"/>
        <v>42289</v>
      </c>
      <c r="H4" s="10">
        <f t="shared" si="6"/>
        <v>35240</v>
      </c>
      <c r="I4" s="4" t="e">
        <f>#REF!</f>
        <v>#REF!</v>
      </c>
      <c r="J4" s="4" t="str">
        <f t="shared" si="7"/>
        <v>manav mandir rd</v>
      </c>
      <c r="O4">
        <v>0</v>
      </c>
      <c r="P4">
        <f t="shared" si="8"/>
        <v>0</v>
      </c>
      <c r="Q4">
        <v>1675</v>
      </c>
      <c r="R4" s="2">
        <v>85000000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1320</v>
      </c>
      <c r="C5" s="4">
        <f t="shared" si="9"/>
        <v>1584</v>
      </c>
      <c r="D5" s="4">
        <f t="shared" si="2"/>
        <v>1900.8</v>
      </c>
      <c r="E5" s="5">
        <f t="shared" si="3"/>
        <v>77500000</v>
      </c>
      <c r="F5" s="15">
        <f t="shared" si="4"/>
        <v>58712</v>
      </c>
      <c r="G5" s="15">
        <f t="shared" si="5"/>
        <v>48927</v>
      </c>
      <c r="H5" s="10">
        <f t="shared" si="6"/>
        <v>40772</v>
      </c>
      <c r="I5" s="4" t="e">
        <f>#REF!</f>
        <v>#REF!</v>
      </c>
      <c r="J5" s="4" t="str">
        <f t="shared" si="7"/>
        <v>manav mandir rd</v>
      </c>
      <c r="O5">
        <v>0</v>
      </c>
      <c r="P5">
        <f t="shared" si="8"/>
        <v>0</v>
      </c>
      <c r="Q5">
        <v>1320</v>
      </c>
      <c r="R5" s="2">
        <v>77500000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1043</v>
      </c>
      <c r="C6" s="4">
        <f t="shared" si="9"/>
        <v>1251.5999999999999</v>
      </c>
      <c r="D6" s="4">
        <f t="shared" si="2"/>
        <v>1501.9199999999998</v>
      </c>
      <c r="E6" s="5">
        <f t="shared" si="3"/>
        <v>42446971</v>
      </c>
      <c r="F6" s="15">
        <f t="shared" si="4"/>
        <v>40697</v>
      </c>
      <c r="G6" s="15">
        <f t="shared" si="5"/>
        <v>33914</v>
      </c>
      <c r="H6" s="10">
        <f t="shared" si="6"/>
        <v>28262</v>
      </c>
      <c r="I6" s="4" t="e">
        <f>#REF!</f>
        <v>#REF!</v>
      </c>
      <c r="J6" s="4" t="str">
        <f t="shared" si="7"/>
        <v>manav mandir rd</v>
      </c>
      <c r="O6">
        <v>0</v>
      </c>
      <c r="P6">
        <f t="shared" si="8"/>
        <v>0</v>
      </c>
      <c r="Q6">
        <v>1043</v>
      </c>
      <c r="R6" s="2">
        <f>Q6*40697</f>
        <v>42446971</v>
      </c>
      <c r="S6" s="8" t="s">
        <v>18</v>
      </c>
      <c r="T6" s="8"/>
    </row>
    <row r="7" spans="1:20" x14ac:dyDescent="0.25">
      <c r="A7" s="4">
        <f t="shared" si="0"/>
        <v>0</v>
      </c>
      <c r="B7" s="4">
        <f t="shared" si="1"/>
        <v>785</v>
      </c>
      <c r="C7" s="4">
        <f t="shared" si="9"/>
        <v>942</v>
      </c>
      <c r="D7" s="4">
        <f t="shared" si="2"/>
        <v>1130.3999999999999</v>
      </c>
      <c r="E7" s="5">
        <f t="shared" si="3"/>
        <v>45000000</v>
      </c>
      <c r="F7" s="10">
        <f t="shared" si="4"/>
        <v>57325</v>
      </c>
      <c r="G7" s="10">
        <f t="shared" si="5"/>
        <v>47771</v>
      </c>
      <c r="H7" s="10">
        <f t="shared" si="6"/>
        <v>39809</v>
      </c>
      <c r="I7" s="4" t="e">
        <f>#REF!</f>
        <v>#REF!</v>
      </c>
      <c r="J7" s="4" t="str">
        <f t="shared" si="7"/>
        <v>manav mandir rd</v>
      </c>
      <c r="O7">
        <v>0</v>
      </c>
      <c r="P7">
        <f t="shared" si="8"/>
        <v>0</v>
      </c>
      <c r="Q7">
        <v>785</v>
      </c>
      <c r="R7" s="2">
        <v>45000000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350.09910000000002</v>
      </c>
      <c r="C8" s="4">
        <f t="shared" si="9"/>
        <v>420.11892</v>
      </c>
      <c r="D8" s="4">
        <f t="shared" si="2"/>
        <v>504.14270399999998</v>
      </c>
      <c r="E8" s="5">
        <f t="shared" si="3"/>
        <v>12500000</v>
      </c>
      <c r="F8" s="15">
        <f t="shared" si="4"/>
        <v>35704</v>
      </c>
      <c r="G8" s="15">
        <f t="shared" si="5"/>
        <v>29753</v>
      </c>
      <c r="H8" s="10">
        <f t="shared" si="6"/>
        <v>24795</v>
      </c>
      <c r="I8" s="4" t="e">
        <f>#REF!</f>
        <v>#REF!</v>
      </c>
      <c r="J8" s="4" t="str">
        <f t="shared" si="7"/>
        <v>25.03.21</v>
      </c>
      <c r="O8">
        <v>0</v>
      </c>
      <c r="P8">
        <f>39.03*10.764</f>
        <v>420.11892</v>
      </c>
      <c r="Q8">
        <f t="shared" ref="Q8:Q12" si="10">P8/1.2</f>
        <v>350.09910000000002</v>
      </c>
      <c r="R8" s="2">
        <v>12500000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340</v>
      </c>
      <c r="C9" s="4">
        <f t="shared" si="9"/>
        <v>408</v>
      </c>
      <c r="D9" s="4">
        <f t="shared" si="2"/>
        <v>489.59999999999997</v>
      </c>
      <c r="E9" s="5">
        <f t="shared" si="3"/>
        <v>15000000</v>
      </c>
      <c r="F9" s="10">
        <f t="shared" si="4"/>
        <v>44118</v>
      </c>
      <c r="G9" s="10">
        <f t="shared" si="5"/>
        <v>36765</v>
      </c>
      <c r="H9" s="10">
        <f t="shared" si="6"/>
        <v>30637</v>
      </c>
      <c r="I9" s="4" t="e">
        <f>#REF!</f>
        <v>#REF!</v>
      </c>
      <c r="J9" s="4" t="str">
        <f t="shared" si="7"/>
        <v>01.11.21</v>
      </c>
      <c r="O9">
        <v>0</v>
      </c>
      <c r="P9">
        <f t="shared" si="8"/>
        <v>0</v>
      </c>
      <c r="Q9">
        <v>340</v>
      </c>
      <c r="R9" s="2">
        <v>15000000</v>
      </c>
      <c r="S9" s="8" t="s">
        <v>20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G18">
        <f>I18/1.2</f>
        <v>1511.6666666666667</v>
      </c>
      <c r="H18" t="s">
        <v>14</v>
      </c>
      <c r="I18">
        <v>1814</v>
      </c>
      <c r="J18">
        <f>168.5*10.764</f>
        <v>1813.7339999999999</v>
      </c>
    </row>
    <row r="19" spans="7:24" x14ac:dyDescent="0.25">
      <c r="G19">
        <v>70000</v>
      </c>
      <c r="H19" t="s">
        <v>16</v>
      </c>
      <c r="I19">
        <v>60000</v>
      </c>
    </row>
    <row r="20" spans="7:24" x14ac:dyDescent="0.25">
      <c r="G20">
        <f>G19*G18</f>
        <v>105816666.66666667</v>
      </c>
      <c r="H20" t="s">
        <v>17</v>
      </c>
      <c r="I20">
        <f>I19*I18</f>
        <v>108840000</v>
      </c>
    </row>
    <row r="21" spans="7:24" x14ac:dyDescent="0.25">
      <c r="G21">
        <f>G20/I18</f>
        <v>58333.333333333336</v>
      </c>
      <c r="I21">
        <f>I20*90%</f>
        <v>97956000</v>
      </c>
    </row>
    <row r="22" spans="7:24" x14ac:dyDescent="0.25">
      <c r="G22" s="6"/>
      <c r="H22" s="6"/>
      <c r="I22">
        <f>I20*80%</f>
        <v>87072000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2023-09-27T11:12:32Z</dcterms:modified>
</cp:coreProperties>
</file>