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Kalyan_Ajay Gopal Badhe\"/>
    </mc:Choice>
  </mc:AlternateContent>
  <xr:revisionPtr revIDLastSave="0" documentId="13_ncr:1_{81F15904-BED9-424B-85D8-41C7851D1161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2" i="4" l="1"/>
  <c r="G31" i="4" l="1"/>
  <c r="Q6" i="4"/>
  <c r="G27" i="4"/>
  <c r="H29" i="4" l="1"/>
  <c r="C5" i="25"/>
  <c r="C4" i="25"/>
  <c r="C3" i="25"/>
  <c r="P2" i="4"/>
  <c r="Q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G11" i="4" s="1"/>
  <c r="E10" i="4"/>
  <c r="E9" i="4"/>
  <c r="E8" i="4"/>
  <c r="E7" i="4"/>
  <c r="E6" i="4"/>
  <c r="E5" i="4"/>
  <c r="E4" i="4"/>
  <c r="E3" i="4"/>
  <c r="E2" i="4"/>
  <c r="G33" i="4"/>
  <c r="C20" i="25"/>
  <c r="C16" i="25"/>
  <c r="C17" i="25" s="1"/>
  <c r="H12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<sst xmlns="http://schemas.openxmlformats.org/spreadsheetml/2006/main" count="134" uniqueCount="91">
  <si>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</si>
  <si>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</si>
  <si>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</si>
  <si>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</si>
  <si>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</si>
  <si>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</si>
  <si>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</si>
  <si>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</si>
  <si>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</si>
  <si>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</si>
  <si>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</si>
  <si>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</si>
  <si>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</si>
  <si>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</si>
  <si>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</si>
  <si>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</si>
  <si>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</si>
  <si>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</si>
  <si>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</si>
  <si>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</si>
  <si>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</si>
  <si>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</si>
  <si>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</si>
  <si>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</si>
  <si>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</si>
  <si>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</si>
  <si>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</si>
  <si>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</si>
  <si>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</si>
  <si>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</si>
  <si>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</si>
  <si>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</si>
  <si>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</si>
  <si>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</si>
  <si>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</si>
  <si>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</si>
  <si>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</si>
  <si>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</si>
  <si>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</si>
  <si>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</si>
  <si>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</si>
  <si>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</si>
  <si>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</si>
  <si>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</si>
  <si>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</si>
  <si>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</si>
  <si>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</si>
  <si>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</si>
  <si>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</si>
  <si>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</si>
  <si>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</si>
  <si>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</si>
  <si>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</si>
  <si>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</si>
  <si>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</si>
  <si>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</si>
  <si>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</si>
  <si>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</si>
  <si>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</si>
  <si>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</si>
  <si>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</si>
  <si>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</si>
  <si>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</si>
  <si>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</si>
  <si>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</si>
  <si>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</si>
  <si>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</si>
  <si>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</si>
  <si>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</si>
  <si>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</si>
  <si>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</si>
  <si>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</si>
  <si>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</si>
  <si>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</si>
  <si>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</si>
  <si>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</si>
  <si>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</si>
  <si>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</si>
  <si>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</si>
  <si>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</si>
  <si>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</si>
  <si>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</si>
  <si>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</si>
  <si>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</si>
  <si>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BALC</t>
  </si>
  <si>
    <t>TMCA</t>
  </si>
  <si>
    <t>12.03.2018</t>
  </si>
  <si>
    <t>ACA</t>
  </si>
  <si>
    <t>IGR-23.03.23</t>
  </si>
  <si>
    <t>IGR-28.02.22</t>
  </si>
  <si>
    <t>IGR-04.02.22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</si>
</sst>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48</xdr:row>
      <xdr:rowOff>67923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EA9ED7-E60D-B6FD-5D80-76F9C0466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894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183212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0FC72-C412-B52F-7EE9-78A227280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32812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CC1D3B-9686-9830-0342-FF5E81CD6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715EB5-1E94-0605-4183-E9A88A83F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1AFA4A-F5A1-02F4-E5C9-DB2EDBCF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557292-6ECB-40FB-8D46-35F2F1E93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449950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6B1AF0-4CBB-5B85-61A6-009C59D7A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9550" cy="8888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163819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59A9A4-1F6D-D853-EB5D-04C1FD7C6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75019" cy="7659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30" sqref="G3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J19" sqref="J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12000</v>
      </c>
      <c r="D3" s="24" t="s">
        <v>76</v>
      </c>
      <c r="E3" s="6" t="s">
        <v>87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9500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535</v>
      </c>
      <c r="D18" s="26"/>
      <c r="F18" s="19"/>
    </row>
    <row r="19" spans="1:6" x14ac:dyDescent="0.25">
      <c r="A19" s="16" t="s">
        <v>74</v>
      </c>
      <c r="B19" s="6"/>
      <c r="C19" s="32">
        <f>C18*C16</f>
        <v>6420000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5778000</v>
      </c>
      <c r="D20" s="32"/>
      <c r="F20" s="19"/>
    </row>
    <row r="21" spans="1:6" x14ac:dyDescent="0.25">
      <c r="A21" s="16" t="s">
        <v>25</v>
      </c>
      <c r="C21" s="35">
        <f>C19*80%</f>
        <v>5136000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1337500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13375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4" sqref="Q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710</v>
      </c>
      <c r="C2" s="4">
        <f t="shared" ref="C2:C16" si="1">B2*1.2</f>
        <v>852</v>
      </c>
      <c r="D2" s="4">
        <f t="shared" ref="D2:D16" si="2">C2*1.2</f>
        <v>1022.4</v>
      </c>
      <c r="E2" s="5">
        <f t="shared" ref="E2:E16" si="3">R2</f>
        <v>8000000</v>
      </c>
      <c r="F2" s="77">
        <f t="shared" ref="F2:F15" si="4">ROUND((E2/B2),0)</f>
        <v>11268</v>
      </c>
      <c r="G2" s="77">
        <f t="shared" ref="G2:G15" si="5">ROUND((E2/C2),0)</f>
        <v>9390</v>
      </c>
      <c r="H2" s="77">
        <f t="shared" ref="H2:H15" si="6">ROUND((E2/D2),0)</f>
        <v>7825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710</v>
      </c>
      <c r="R2" s="78">
        <v>8000000</v>
      </c>
      <c r="S2" s="2"/>
    </row>
    <row r="3" spans="1:19" x14ac:dyDescent="0.25">
      <c r="A3" s="4">
        <v>2</v>
      </c>
      <c r="B3" s="4">
        <f t="shared" si="0"/>
        <v>632.5</v>
      </c>
      <c r="C3" s="4">
        <f t="shared" si="1"/>
        <v>759</v>
      </c>
      <c r="D3" s="4">
        <f t="shared" si="2"/>
        <v>910.8</v>
      </c>
      <c r="E3" s="5">
        <f t="shared" si="3"/>
        <v>8300000</v>
      </c>
      <c r="F3" s="77">
        <f t="shared" si="4"/>
        <v>13123</v>
      </c>
      <c r="G3" s="77">
        <f t="shared" si="5"/>
        <v>10935</v>
      </c>
      <c r="H3" s="77">
        <f t="shared" si="6"/>
        <v>9113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759</v>
      </c>
      <c r="Q3" s="7">
        <f t="shared" ref="Q2:Q10" si="10">P3/1.2</f>
        <v>632.5</v>
      </c>
      <c r="R3" s="78">
        <v>8300000</v>
      </c>
      <c r="S3" s="2"/>
    </row>
    <row r="4" spans="1:19" x14ac:dyDescent="0.25">
      <c r="A4" s="4">
        <v>3</v>
      </c>
      <c r="B4" s="4">
        <f t="shared" si="0"/>
        <v>616</v>
      </c>
      <c r="C4" s="4">
        <f t="shared" si="1"/>
        <v>739.19999999999993</v>
      </c>
      <c r="D4" s="4">
        <f t="shared" si="2"/>
        <v>887.03999999999985</v>
      </c>
      <c r="E4" s="5">
        <f t="shared" si="3"/>
        <v>6000000</v>
      </c>
      <c r="F4" s="77">
        <f t="shared" si="4"/>
        <v>9740</v>
      </c>
      <c r="G4" s="77">
        <f t="shared" si="5"/>
        <v>8117</v>
      </c>
      <c r="H4" s="77">
        <f t="shared" si="6"/>
        <v>6764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616</v>
      </c>
      <c r="R4" s="78">
        <v>6000000</v>
      </c>
      <c r="S4" s="78" t="s">
        <v>88</v>
      </c>
    </row>
    <row r="5" spans="1:19" x14ac:dyDescent="0.25">
      <c r="A5" s="4">
        <v>4</v>
      </c>
      <c r="B5" s="4">
        <f t="shared" si="0"/>
        <v>785</v>
      </c>
      <c r="C5" s="4">
        <f t="shared" si="1"/>
        <v>942</v>
      </c>
      <c r="D5" s="4">
        <f t="shared" si="2"/>
        <v>1130.3999999999999</v>
      </c>
      <c r="E5" s="5">
        <f t="shared" si="3"/>
        <v>10000000</v>
      </c>
      <c r="F5" s="77">
        <f t="shared" si="4"/>
        <v>12739</v>
      </c>
      <c r="G5" s="77">
        <f t="shared" si="5"/>
        <v>10616</v>
      </c>
      <c r="H5" s="77">
        <f t="shared" si="6"/>
        <v>8846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785</v>
      </c>
      <c r="R5" s="78">
        <v>10000000</v>
      </c>
      <c r="S5" s="78" t="s">
        <v>89</v>
      </c>
    </row>
    <row r="6" spans="1:19" x14ac:dyDescent="0.25">
      <c r="A6" s="4">
        <v>5</v>
      </c>
      <c r="B6" s="4">
        <f t="shared" si="0"/>
        <v>533.03327999999999</v>
      </c>
      <c r="C6" s="4">
        <f t="shared" si="1"/>
        <v>639.63993599999992</v>
      </c>
      <c r="D6" s="4">
        <f t="shared" si="2"/>
        <v>767.56792319999988</v>
      </c>
      <c r="E6" s="5">
        <f t="shared" si="3"/>
        <v>7500000</v>
      </c>
      <c r="F6" s="4">
        <f t="shared" si="4"/>
        <v>14070</v>
      </c>
      <c r="G6" s="4">
        <f t="shared" si="5"/>
        <v>11725</v>
      </c>
      <c r="H6" s="4">
        <f t="shared" si="6"/>
        <v>9771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49.52*10.764</f>
        <v>533.03327999999999</v>
      </c>
      <c r="R6" s="2">
        <v>7500000</v>
      </c>
      <c r="S6" s="2" t="s">
        <v>89</v>
      </c>
    </row>
    <row r="7" spans="1:19" x14ac:dyDescent="0.25">
      <c r="A7" s="4">
        <v>6</v>
      </c>
      <c r="B7" s="4">
        <f t="shared" si="0"/>
        <v>654</v>
      </c>
      <c r="C7" s="4">
        <f t="shared" si="1"/>
        <v>784.8</v>
      </c>
      <c r="D7" s="4">
        <f t="shared" si="2"/>
        <v>941.75999999999988</v>
      </c>
      <c r="E7" s="5">
        <f t="shared" si="3"/>
        <v>4990000</v>
      </c>
      <c r="F7" s="4">
        <f t="shared" si="4"/>
        <v>7630</v>
      </c>
      <c r="G7" s="4">
        <f t="shared" si="5"/>
        <v>6358</v>
      </c>
      <c r="H7" s="4">
        <f t="shared" si="6"/>
        <v>5299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654</v>
      </c>
      <c r="R7" s="2">
        <v>4990000</v>
      </c>
      <c r="S7" s="2" t="s">
        <v>90</v>
      </c>
    </row>
    <row r="8" spans="1:19" x14ac:dyDescent="0.25">
      <c r="A8" s="4">
        <v>7</v>
      </c>
      <c r="B8" s="4">
        <f t="shared" si="0"/>
        <v>665</v>
      </c>
      <c r="C8" s="4">
        <f t="shared" si="1"/>
        <v>798</v>
      </c>
      <c r="D8" s="4">
        <f t="shared" si="2"/>
        <v>957.59999999999991</v>
      </c>
      <c r="E8" s="5">
        <f t="shared" si="3"/>
        <v>7500000</v>
      </c>
      <c r="F8" s="77">
        <f t="shared" si="4"/>
        <v>11278</v>
      </c>
      <c r="G8" s="77">
        <f t="shared" si="5"/>
        <v>9398</v>
      </c>
      <c r="H8" s="77">
        <f t="shared" si="6"/>
        <v>7832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665</v>
      </c>
      <c r="R8" s="78">
        <v>7500000</v>
      </c>
      <c r="S8" s="2"/>
    </row>
    <row r="9" spans="1:19" x14ac:dyDescent="0.25">
      <c r="A9" s="4">
        <v>8</v>
      </c>
      <c r="B9" s="4">
        <f t="shared" si="0"/>
        <v>651</v>
      </c>
      <c r="C9" s="4">
        <f t="shared" si="1"/>
        <v>781.19999999999993</v>
      </c>
      <c r="D9" s="4">
        <f t="shared" si="2"/>
        <v>937.43999999999983</v>
      </c>
      <c r="E9" s="5">
        <f t="shared" si="3"/>
        <v>8200000</v>
      </c>
      <c r="F9" s="77">
        <f t="shared" si="4"/>
        <v>12596</v>
      </c>
      <c r="G9" s="77">
        <f t="shared" si="5"/>
        <v>10497</v>
      </c>
      <c r="H9" s="77">
        <f t="shared" si="6"/>
        <v>8747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651</v>
      </c>
      <c r="R9" s="78">
        <v>8200000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v>524</v>
      </c>
    </row>
    <row r="26" spans="1:19" s="10" customFormat="1" x14ac:dyDescent="0.25">
      <c r="F26" s="57" t="s">
        <v>84</v>
      </c>
      <c r="G26" s="57">
        <v>141</v>
      </c>
    </row>
    <row r="27" spans="1:19" s="10" customFormat="1" x14ac:dyDescent="0.25">
      <c r="F27" s="57" t="s">
        <v>85</v>
      </c>
      <c r="G27" s="57">
        <f>SUM(G25:G26)</f>
        <v>665</v>
      </c>
    </row>
    <row r="28" spans="1:19" s="10" customFormat="1" x14ac:dyDescent="0.25">
      <c r="C28" s="72" t="s">
        <v>75</v>
      </c>
      <c r="D28" s="72" t="s">
        <v>86</v>
      </c>
      <c r="F28" s="57" t="s">
        <v>87</v>
      </c>
      <c r="G28" s="57">
        <v>535</v>
      </c>
    </row>
    <row r="29" spans="1:19" s="10" customFormat="1" x14ac:dyDescent="0.25">
      <c r="C29" s="72" t="s">
        <v>1</v>
      </c>
      <c r="D29" s="72">
        <v>5196800</v>
      </c>
      <c r="F29" s="57" t="s">
        <v>72</v>
      </c>
      <c r="G29" s="57">
        <v>589</v>
      </c>
      <c r="H29" s="10">
        <f>G29/G28</f>
        <v>1.1009345794392524</v>
      </c>
    </row>
    <row r="30" spans="1:19" s="10" customFormat="1" x14ac:dyDescent="0.25">
      <c r="F30" s="57" t="s">
        <v>73</v>
      </c>
      <c r="G30" s="57">
        <v>12000</v>
      </c>
    </row>
    <row r="31" spans="1:19" s="10" customFormat="1" x14ac:dyDescent="0.25">
      <c r="C31" s="74"/>
      <c r="D31" s="74"/>
      <c r="F31" s="74" t="s">
        <v>74</v>
      </c>
      <c r="G31" s="74">
        <f>G30*G28</f>
        <v>6420000</v>
      </c>
      <c r="H31" s="10">
        <f>G31/D29</f>
        <v>1.2353756157635467</v>
      </c>
    </row>
    <row r="32" spans="1:19" s="10" customFormat="1" x14ac:dyDescent="0.25">
      <c r="C32" s="74"/>
      <c r="D32" s="74"/>
      <c r="F32" s="74" t="s">
        <v>24</v>
      </c>
      <c r="G32" s="74">
        <f>G31*90%</f>
        <v>5778000</v>
      </c>
    </row>
    <row r="33" spans="3:7" s="10" customFormat="1" x14ac:dyDescent="0.25">
      <c r="C33" s="74"/>
      <c r="D33" s="74"/>
      <c r="F33" s="74" t="s">
        <v>25</v>
      </c>
      <c r="G33" s="74">
        <f>G31*80%</f>
        <v>5136000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2023-08-31T06:12:48Z</dcterms:modified>
</cp:coreProperties>
</file>