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mesh Ramdev Karwa\"/>
    </mc:Choice>
  </mc:AlternateContent>
  <xr:revisionPtr revIDLastSave="0" documentId="13_ncr:1_{66811D29-33A0-4BC7-9B18-D4CD78F64EA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Q11" i="4" s="1"/>
  <c r="Q10" i="4"/>
  <c r="P9" i="4"/>
  <c r="Q9" i="4" s="1"/>
  <c r="P8" i="4"/>
  <c r="P7" i="4"/>
  <c r="Q6" i="4"/>
  <c r="P5" i="4"/>
  <c r="Q4" i="4"/>
  <c r="P3" i="4"/>
  <c r="P2" i="4"/>
  <c r="H21" i="4"/>
  <c r="J19" i="4"/>
  <c r="I19" i="4"/>
  <c r="C13" i="4" l="1"/>
  <c r="C14" i="4"/>
  <c r="C15" i="4"/>
  <c r="P13" i="4" l="1"/>
  <c r="Q13" i="4" s="1"/>
  <c r="P1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<sst xmlns="http://schemas.openxmlformats.org/spreadsheetml/2006/main" count="34" uniqueCount="27">
  <si>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</si>
  <si>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</si>
  <si>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</si>
  <si>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</si>
  <si>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</si>
  <si>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</si>
  <si>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</si>
  <si>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</si>
  <si>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</si>
  <si>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</si>
  <si>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</si>
  <si>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</si>
  <si>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</si>
  <si>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</si>
  <si>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 701, 7th floor, b. no. 7, Salasar gokul, salsasr brijbhumi complex, bhayander west</t>
  </si>
  <si>
    <t>ca</t>
  </si>
  <si>
    <t>bua - index</t>
  </si>
  <si>
    <t>rate on ca</t>
  </si>
  <si>
    <t>ls - 1.45 to 1.50 cr</t>
  </si>
  <si>
    <t>mca</t>
  </si>
  <si>
    <t>previous report - 2021 - 1.30 cr</t>
  </si>
  <si>
    <t>16.01.23</t>
  </si>
  <si>
    <t>20.02.23</t>
  </si>
  <si>
    <t>nr. Mexus mall</t>
  </si>
  <si>
    <t>bhayander west</t>
  </si>
  <si>
    <t>yoc - 2004 - previous report</t>
  </si>
  <si>
    <t>NPA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</si>
</sst>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8EC0E-771A-485D-9B0D-5936FB52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BE5F96-74EE-4661-B1A1-8DCC20235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F63C2-99AF-4B90-B34D-3F03A42F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B73FC-B080-4A6D-A5D0-ECDAC626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3D9B8-4C8A-44FE-B8D7-B78A44A9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47DD31-1656-4193-80FF-7C14308B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520A2A-1BB0-48BE-A7AB-A233D0E4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D63589-787A-4BC9-AC7B-EFC86DE0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264A47-936A-4C5C-9FF7-324C19E5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23D6F3-0A85-43E0-B71B-8156AA7A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8A38D-3CBD-4D7F-BFC4-B8628880B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656</v>
      </c>
      <c r="C2" s="4">
        <f>B2*1.1</f>
        <v>721.6</v>
      </c>
      <c r="D2" s="4">
        <f t="shared" ref="D2:D13" si="2">C2*1.2</f>
        <v>865.92</v>
      </c>
      <c r="E2" s="5">
        <f t="shared" ref="E2:E13" si="3">R2</f>
        <v>10000000</v>
      </c>
      <c r="F2" s="15">
        <f t="shared" ref="F2:F13" si="4">ROUND((E2/B2),0)</f>
        <v>15244</v>
      </c>
      <c r="G2" s="10">
        <f t="shared" ref="G2:G13" si="5">ROUND((E2/C2),0)</f>
        <v>13858</v>
      </c>
      <c r="H2" s="10">
        <f t="shared" ref="H2:H13" si="6">ROUND((E2/D2),0)</f>
        <v>11548</v>
      </c>
      <c r="I2" s="4" t="e">
        <f>#REF!</f>
        <v>#REF!</v>
      </c>
      <c r="J2" s="4" t="str">
        <f t="shared" ref="J2:J13" si="7">S2</f>
        <v>16.01.23</v>
      </c>
      <c r="O2">
        <v>0</v>
      </c>
      <c r="P2">
        <f t="shared" ref="P2:P11" si="8">O2/1.2</f>
        <v>0</v>
      </c>
      <c r="Q2">
        <v>656</v>
      </c>
      <c r="R2" s="2">
        <v>10000000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478</v>
      </c>
      <c r="C3" s="4">
        <f t="shared" ref="C3:C15" si="9">B3*1.1</f>
        <v>525.80000000000007</v>
      </c>
      <c r="D3" s="4">
        <f t="shared" si="2"/>
        <v>630.96</v>
      </c>
      <c r="E3" s="5">
        <f t="shared" si="3"/>
        <v>6000000</v>
      </c>
      <c r="F3" s="10">
        <f t="shared" si="4"/>
        <v>12552</v>
      </c>
      <c r="G3" s="10">
        <f t="shared" si="5"/>
        <v>11411</v>
      </c>
      <c r="H3" s="10">
        <f t="shared" si="6"/>
        <v>9509</v>
      </c>
      <c r="I3" s="4" t="e">
        <f>#REF!</f>
        <v>#REF!</v>
      </c>
      <c r="J3" s="4" t="str">
        <f t="shared" si="7"/>
        <v>20.02.23</v>
      </c>
      <c r="O3">
        <v>0</v>
      </c>
      <c r="P3">
        <f t="shared" si="8"/>
        <v>0</v>
      </c>
      <c r="Q3">
        <v>478</v>
      </c>
      <c r="R3" s="2">
        <v>6000000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1133.3333333333335</v>
      </c>
      <c r="C4" s="4">
        <f t="shared" si="9"/>
        <v>1246.666666666667</v>
      </c>
      <c r="D4" s="4">
        <f t="shared" si="2"/>
        <v>1496.0000000000002</v>
      </c>
      <c r="E4" s="5">
        <f t="shared" si="3"/>
        <v>25000000</v>
      </c>
      <c r="F4" s="10">
        <f t="shared" si="4"/>
        <v>22059</v>
      </c>
      <c r="G4" s="10">
        <f t="shared" si="5"/>
        <v>20053</v>
      </c>
      <c r="H4" s="10">
        <f t="shared" si="6"/>
        <v>16711</v>
      </c>
      <c r="I4" s="4" t="e">
        <f>#REF!</f>
        <v>#REF!</v>
      </c>
      <c r="J4" s="4" t="str">
        <f t="shared" si="7"/>
        <v>nr. Mexus mall</v>
      </c>
      <c r="O4">
        <v>0</v>
      </c>
      <c r="P4">
        <v>1360</v>
      </c>
      <c r="Q4">
        <f t="shared" ref="Q4:Q11" si="10">P4/1.2</f>
        <v>1133.3333333333335</v>
      </c>
      <c r="R4" s="2">
        <v>25000000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9"/>
        <v>1045</v>
      </c>
      <c r="D5" s="4">
        <f t="shared" si="2"/>
        <v>1254</v>
      </c>
      <c r="E5" s="5">
        <f t="shared" si="3"/>
        <v>20400000</v>
      </c>
      <c r="F5" s="10">
        <f t="shared" si="4"/>
        <v>21474</v>
      </c>
      <c r="G5" s="10">
        <f t="shared" si="5"/>
        <v>19522</v>
      </c>
      <c r="H5" s="10">
        <f t="shared" si="6"/>
        <v>16268</v>
      </c>
      <c r="I5" s="4" t="e">
        <f>#REF!</f>
        <v>#REF!</v>
      </c>
      <c r="J5" s="4" t="str">
        <f t="shared" si="7"/>
        <v>nr. Mexus mall</v>
      </c>
      <c r="O5">
        <v>0</v>
      </c>
      <c r="P5">
        <f t="shared" si="8"/>
        <v>0</v>
      </c>
      <c r="Q5">
        <v>950</v>
      </c>
      <c r="R5" s="2">
        <v>20400000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1133.3333333333335</v>
      </c>
      <c r="C6" s="4">
        <f t="shared" si="9"/>
        <v>1246.666666666667</v>
      </c>
      <c r="D6" s="4">
        <f t="shared" si="2"/>
        <v>1496.0000000000002</v>
      </c>
      <c r="E6" s="5">
        <f t="shared" si="3"/>
        <v>16000000</v>
      </c>
      <c r="F6" s="10">
        <f t="shared" si="4"/>
        <v>14118</v>
      </c>
      <c r="G6" s="10">
        <f t="shared" si="5"/>
        <v>12834</v>
      </c>
      <c r="H6" s="10">
        <f t="shared" si="6"/>
        <v>10695</v>
      </c>
      <c r="I6" s="4" t="e">
        <f>#REF!</f>
        <v>#REF!</v>
      </c>
      <c r="J6" s="4" t="str">
        <f t="shared" si="7"/>
        <v>nr. Mexus mall</v>
      </c>
      <c r="O6">
        <v>0</v>
      </c>
      <c r="P6">
        <v>1360</v>
      </c>
      <c r="Q6">
        <f t="shared" si="10"/>
        <v>1133.3333333333335</v>
      </c>
      <c r="R6" s="2">
        <v>16000000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765</v>
      </c>
      <c r="C7" s="4">
        <f t="shared" si="9"/>
        <v>841.50000000000011</v>
      </c>
      <c r="D7" s="4">
        <f t="shared" si="2"/>
        <v>1009.8000000000001</v>
      </c>
      <c r="E7" s="5">
        <f t="shared" si="3"/>
        <v>11000000</v>
      </c>
      <c r="F7" s="10">
        <f t="shared" si="4"/>
        <v>14379</v>
      </c>
      <c r="G7" s="10">
        <f t="shared" si="5"/>
        <v>13072</v>
      </c>
      <c r="H7" s="10">
        <f t="shared" si="6"/>
        <v>10893</v>
      </c>
      <c r="I7" s="4" t="e">
        <f>#REF!</f>
        <v>#REF!</v>
      </c>
      <c r="J7" s="4" t="str">
        <f t="shared" si="7"/>
        <v>bhayander west</v>
      </c>
      <c r="O7">
        <v>0</v>
      </c>
      <c r="P7">
        <f t="shared" si="8"/>
        <v>0</v>
      </c>
      <c r="Q7">
        <v>765</v>
      </c>
      <c r="R7" s="2">
        <v>11000000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900</v>
      </c>
      <c r="C8" s="4">
        <f t="shared" si="9"/>
        <v>990.00000000000011</v>
      </c>
      <c r="D8" s="4">
        <f t="shared" si="2"/>
        <v>1188</v>
      </c>
      <c r="E8" s="5">
        <f t="shared" si="3"/>
        <v>13800000</v>
      </c>
      <c r="F8" s="15">
        <f t="shared" si="4"/>
        <v>15333</v>
      </c>
      <c r="G8" s="15">
        <f t="shared" si="5"/>
        <v>13939</v>
      </c>
      <c r="H8" s="10">
        <f t="shared" si="6"/>
        <v>11616</v>
      </c>
      <c r="I8" s="4" t="e">
        <f>#REF!</f>
        <v>#REF!</v>
      </c>
      <c r="J8" s="4" t="str">
        <f t="shared" si="7"/>
        <v>bhayander west</v>
      </c>
      <c r="O8">
        <v>0</v>
      </c>
      <c r="P8">
        <f t="shared" si="8"/>
        <v>0</v>
      </c>
      <c r="Q8">
        <v>900</v>
      </c>
      <c r="R8" s="2">
        <v>13800000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963.88888888888903</v>
      </c>
      <c r="C9" s="4">
        <f t="shared" si="9"/>
        <v>1060.2777777777781</v>
      </c>
      <c r="D9" s="4">
        <f t="shared" si="2"/>
        <v>1272.3333333333337</v>
      </c>
      <c r="E9" s="5">
        <f t="shared" si="3"/>
        <v>18000000</v>
      </c>
      <c r="F9" s="10">
        <f t="shared" si="4"/>
        <v>18674</v>
      </c>
      <c r="G9" s="10">
        <f t="shared" si="5"/>
        <v>16977</v>
      </c>
      <c r="H9" s="10">
        <f t="shared" si="6"/>
        <v>14147</v>
      </c>
      <c r="I9" s="4" t="e">
        <f>#REF!</f>
        <v>#REF!</v>
      </c>
      <c r="J9" s="4" t="str">
        <f t="shared" si="7"/>
        <v>bhayander west</v>
      </c>
      <c r="O9">
        <v>1388</v>
      </c>
      <c r="P9">
        <f t="shared" si="8"/>
        <v>1156.6666666666667</v>
      </c>
      <c r="Q9">
        <f t="shared" si="10"/>
        <v>963.88888888888903</v>
      </c>
      <c r="R9" s="2">
        <v>18000000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1208.3333333333335</v>
      </c>
      <c r="C10" s="4">
        <f t="shared" si="9"/>
        <v>1329.166666666667</v>
      </c>
      <c r="D10" s="4">
        <f t="shared" si="2"/>
        <v>1595.0000000000002</v>
      </c>
      <c r="E10" s="5">
        <f t="shared" si="3"/>
        <v>17500000</v>
      </c>
      <c r="F10" s="15">
        <f t="shared" si="4"/>
        <v>14483</v>
      </c>
      <c r="G10" s="10">
        <f t="shared" si="5"/>
        <v>13166</v>
      </c>
      <c r="H10" s="10">
        <f t="shared" si="6"/>
        <v>10972</v>
      </c>
      <c r="I10" s="4" t="e">
        <f>#REF!</f>
        <v>#REF!</v>
      </c>
      <c r="J10" s="4">
        <f t="shared" si="7"/>
        <v>0</v>
      </c>
      <c r="O10">
        <v>0</v>
      </c>
      <c r="P10">
        <v>1450</v>
      </c>
      <c r="Q10">
        <f t="shared" si="10"/>
        <v>1208.3333333333335</v>
      </c>
      <c r="R10" s="2">
        <v>17500000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963.88888888888903</v>
      </c>
      <c r="C11" s="4">
        <f t="shared" si="9"/>
        <v>1060.2777777777781</v>
      </c>
      <c r="D11" s="4">
        <f t="shared" si="2"/>
        <v>1272.3333333333337</v>
      </c>
      <c r="E11" s="5">
        <f t="shared" si="3"/>
        <v>17100000</v>
      </c>
      <c r="F11" s="10">
        <f t="shared" si="4"/>
        <v>17741</v>
      </c>
      <c r="G11" s="10">
        <f t="shared" si="5"/>
        <v>16128</v>
      </c>
      <c r="H11" s="10">
        <f t="shared" si="6"/>
        <v>13440</v>
      </c>
      <c r="I11" s="4" t="e">
        <f>#REF!</f>
        <v>#REF!</v>
      </c>
      <c r="J11" s="4">
        <f t="shared" si="7"/>
        <v>0</v>
      </c>
      <c r="O11">
        <v>1388</v>
      </c>
      <c r="P11">
        <f t="shared" si="8"/>
        <v>1156.6666666666667</v>
      </c>
      <c r="Q11">
        <f t="shared" si="10"/>
        <v>963.88888888888903</v>
      </c>
      <c r="R11" s="2">
        <v>17100000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1135</v>
      </c>
      <c r="C12" s="4">
        <f t="shared" si="9"/>
        <v>1248.5</v>
      </c>
      <c r="D12" s="4">
        <f t="shared" si="2"/>
        <v>1498.2</v>
      </c>
      <c r="E12" s="5">
        <f t="shared" si="3"/>
        <v>17500000</v>
      </c>
      <c r="F12" s="15">
        <f t="shared" si="4"/>
        <v>15419</v>
      </c>
      <c r="G12" s="10">
        <f t="shared" si="5"/>
        <v>14017</v>
      </c>
      <c r="H12" s="10">
        <f t="shared" si="6"/>
        <v>11681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v>1135</v>
      </c>
      <c r="R12" s="2">
        <v>17500000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ref="Q12: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14</v>
      </c>
    </row>
    <row r="18" spans="7:24" x14ac:dyDescent="0.25">
      <c r="G18" t="s">
        <v>15</v>
      </c>
      <c r="H18">
        <v>920</v>
      </c>
    </row>
    <row r="19" spans="7:24" x14ac:dyDescent="0.25">
      <c r="G19" t="s">
        <v>16</v>
      </c>
      <c r="H19">
        <v>1099</v>
      </c>
      <c r="I19">
        <f>102.06*10.764</f>
        <v>1098.57384</v>
      </c>
      <c r="J19">
        <f>I19/H18</f>
        <v>1.194102</v>
      </c>
    </row>
    <row r="20" spans="7:24" x14ac:dyDescent="0.25">
      <c r="G20" t="s">
        <v>17</v>
      </c>
      <c r="H20">
        <v>15200</v>
      </c>
      <c r="P20" t="s">
        <v>19</v>
      </c>
      <c r="Q20">
        <v>906</v>
      </c>
    </row>
    <row r="21" spans="7:24" x14ac:dyDescent="0.25">
      <c r="G21" t="s">
        <v>13</v>
      </c>
      <c r="H21">
        <f>H20*H18</f>
        <v>13984000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s="1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2023-09-02T08:59:57Z</dcterms:modified>
</cp:coreProperties>
</file>