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1"/>
  </bookViews>
  <sheets>
    <sheet name="Sheet2" sheetId="2" r:id="rId1"/>
    <sheet name="Sheet1" sheetId="1" r:id="rId2"/>
    <sheet name="Sheet3" sheetId="3" r:id="rId3"/>
    <sheet name="Sheet4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" i="1" l="1"/>
  <c r="J7" i="1" l="1"/>
  <c r="J5" i="1"/>
  <c r="T2" i="1"/>
  <c r="E2" i="1"/>
  <c r="D2" i="1"/>
  <c r="D30" i="1"/>
  <c r="B26" i="1"/>
  <c r="B27" i="1"/>
  <c r="D27" i="1" s="1"/>
  <c r="B28" i="1"/>
  <c r="D28" i="1" s="1"/>
  <c r="B29" i="1"/>
  <c r="D29" i="1" s="1"/>
  <c r="B30" i="1"/>
  <c r="B31" i="1"/>
  <c r="D26" i="1"/>
  <c r="D25" i="1"/>
  <c r="B25" i="1"/>
  <c r="O9" i="1"/>
  <c r="O10" i="1" s="1"/>
  <c r="Q10" i="1"/>
  <c r="Q9" i="1"/>
  <c r="E16" i="1"/>
  <c r="E17" i="1"/>
  <c r="E18" i="1"/>
  <c r="E19" i="1"/>
  <c r="E20" i="1"/>
  <c r="E21" i="1"/>
  <c r="E22" i="1"/>
  <c r="C2" i="1"/>
  <c r="J3" i="1"/>
  <c r="J9" i="1" s="1"/>
  <c r="B45" i="1"/>
  <c r="B44" i="1"/>
  <c r="R3" i="1"/>
  <c r="P3" i="1"/>
  <c r="N3" i="1"/>
  <c r="N2" i="1"/>
  <c r="B41" i="1"/>
  <c r="F18" i="1" l="1"/>
  <c r="F19" i="1"/>
  <c r="F17" i="1"/>
  <c r="G16" i="1"/>
  <c r="E15" i="1"/>
  <c r="C5" i="1"/>
</calcChain>
</file>

<file path=xl/sharedStrings.xml><?xml version="1.0" encoding="utf-8"?>
<sst xmlns="http://schemas.openxmlformats.org/spreadsheetml/2006/main" count="22" uniqueCount="19">
  <si>
    <t>07.12.2021</t>
  </si>
  <si>
    <t>Carpet</t>
  </si>
  <si>
    <t>Oc</t>
  </si>
  <si>
    <t>Price Indicator</t>
  </si>
  <si>
    <t>CA</t>
  </si>
  <si>
    <t>BA</t>
  </si>
  <si>
    <t>SA</t>
  </si>
  <si>
    <t>Value</t>
  </si>
  <si>
    <t>ROC</t>
  </si>
  <si>
    <t>ROB</t>
  </si>
  <si>
    <t>Ros</t>
  </si>
  <si>
    <t>Measurement</t>
  </si>
  <si>
    <t>DB</t>
  </si>
  <si>
    <t>Balcony</t>
  </si>
  <si>
    <t>Engineer</t>
  </si>
  <si>
    <t>Rate</t>
  </si>
  <si>
    <t>Insurable</t>
  </si>
  <si>
    <t>Guideline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</si>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</sst>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43" fontId="0" fillId="0" borderId="0" xfId="0" applyNumberFormat="1"/>
    <xf numFmtId="0" fontId="0" fillId="2" borderId="0" xfId="0" applyFill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24</xdr:col>
      <xdr:colOff>607695</xdr:colOff>
      <xdr:row>91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53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24</xdr:col>
      <xdr:colOff>607695</xdr:colOff>
      <xdr:row>138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0</xdr:row>
      <xdr:rowOff>0</xdr:rowOff>
    </xdr:from>
    <xdr:to>
      <xdr:col>51</xdr:col>
      <xdr:colOff>607695</xdr:colOff>
      <xdr:row>44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592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48</xdr:row>
      <xdr:rowOff>0</xdr:rowOff>
    </xdr:from>
    <xdr:to>
      <xdr:col>51</xdr:col>
      <xdr:colOff>607695</xdr:colOff>
      <xdr:row>92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459200" y="9144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95</xdr:row>
      <xdr:rowOff>0</xdr:rowOff>
    </xdr:from>
    <xdr:to>
      <xdr:col>51</xdr:col>
      <xdr:colOff>607695</xdr:colOff>
      <xdr:row>139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459200" y="18097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146</xdr:row>
      <xdr:rowOff>0</xdr:rowOff>
    </xdr:from>
    <xdr:to>
      <xdr:col>53</xdr:col>
      <xdr:colOff>379095</xdr:colOff>
      <xdr:row>190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430500" y="2781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0</xdr:row>
      <xdr:rowOff>0</xdr:rowOff>
    </xdr:from>
    <xdr:to>
      <xdr:col>100</xdr:col>
      <xdr:colOff>379095</xdr:colOff>
      <xdr:row>44</xdr:row>
      <xdr:rowOff>189428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29100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51</xdr:row>
      <xdr:rowOff>0</xdr:rowOff>
    </xdr:from>
    <xdr:to>
      <xdr:col>100</xdr:col>
      <xdr:colOff>379095</xdr:colOff>
      <xdr:row>95</xdr:row>
      <xdr:rowOff>189428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291000" y="971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93</xdr:col>
      <xdr:colOff>0</xdr:colOff>
      <xdr:row>125</xdr:row>
      <xdr:rowOff>0</xdr:rowOff>
    </xdr:from>
    <xdr:to>
      <xdr:col>105</xdr:col>
      <xdr:colOff>10484</xdr:colOff>
      <xdr:row>148</xdr:row>
      <xdr:rowOff>162559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3149500" y="23812500"/>
          <a:ext cx="6868484" cy="4544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238754</xdr:colOff>
      <xdr:row>27</xdr:row>
      <xdr:rowOff>67402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05954" cy="5210902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16</xdr:col>
      <xdr:colOff>436172</xdr:colOff>
      <xdr:row>30</xdr:row>
      <xdr:rowOff>134166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98571" y="0"/>
          <a:ext cx="5334744" cy="5849166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23</xdr:col>
      <xdr:colOff>308077</xdr:colOff>
      <xdr:row>24</xdr:row>
      <xdr:rowOff>114954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09464" y="0"/>
          <a:ext cx="3982006" cy="4686954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33</xdr:col>
      <xdr:colOff>331384</xdr:colOff>
      <xdr:row>31</xdr:row>
      <xdr:rowOff>181825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308036" y="0"/>
          <a:ext cx="5229955" cy="6087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8</xdr:col>
      <xdr:colOff>161758</xdr:colOff>
      <xdr:row>64</xdr:row>
      <xdr:rowOff>38876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67500"/>
          <a:ext cx="5010849" cy="55633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17</xdr:col>
      <xdr:colOff>571390</xdr:colOff>
      <xdr:row>67</xdr:row>
      <xdr:rowOff>10377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55227" y="6667500"/>
          <a:ext cx="5420481" cy="6106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607695</xdr:colOff>
      <xdr:row>44</xdr:row>
      <xdr:rowOff>189428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26</xdr:col>
      <xdr:colOff>379095</xdr:colOff>
      <xdr:row>95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715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27</xdr:col>
      <xdr:colOff>379095</xdr:colOff>
      <xdr:row>150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1500" y="20193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4</xdr:row>
      <xdr:rowOff>0</xdr:rowOff>
    </xdr:from>
    <xdr:to>
      <xdr:col>66</xdr:col>
      <xdr:colOff>379095</xdr:colOff>
      <xdr:row>48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00" y="762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58</xdr:row>
      <xdr:rowOff>0</xdr:rowOff>
    </xdr:from>
    <xdr:to>
      <xdr:col>66</xdr:col>
      <xdr:colOff>379095</xdr:colOff>
      <xdr:row>102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860000" y="110490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E121" zoomScaleNormal="100" workbookViewId="0">
      <selection activeCell="CP126" sqref="CP1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6"/>
  <sheetViews>
    <sheetView tabSelected="1" workbookViewId="0">
      <selection activeCell="J13" sqref="J13"/>
    </sheetView>
  </sheetViews>
  <sheetFormatPr defaultRowHeight="15" x14ac:dyDescent="0.25"/>
  <cols>
    <col min="1" max="1" width="12.5703125" bestFit="1" customWidth="1"/>
    <col min="10" max="11" width="12.5703125" bestFit="1" customWidth="1"/>
  </cols>
  <sheetData>
    <row r="1" spans="1:20" x14ac:dyDescent="0.25">
      <c r="A1" t="s">
        <v>0</v>
      </c>
      <c r="I1" t="s">
        <v>1</v>
      </c>
      <c r="J1" s="1">
        <v>297</v>
      </c>
      <c r="K1">
        <v>297</v>
      </c>
      <c r="N1">
        <v>26620</v>
      </c>
      <c r="P1">
        <v>8500</v>
      </c>
      <c r="R1">
        <v>2023</v>
      </c>
      <c r="T1">
        <v>297</v>
      </c>
    </row>
    <row r="2" spans="1:20" x14ac:dyDescent="0.25">
      <c r="A2">
        <v>2060000</v>
      </c>
      <c r="C2">
        <f>A2/297</f>
        <v>6936.0269360269358</v>
      </c>
      <c r="D2">
        <f>C2/100*105</f>
        <v>7282.8282828282827</v>
      </c>
      <c r="E2">
        <f>D2/100*105</f>
        <v>7646.9696969696961</v>
      </c>
      <c r="I2" t="s">
        <v>15</v>
      </c>
      <c r="J2" s="1">
        <v>8500</v>
      </c>
      <c r="K2">
        <v>8500</v>
      </c>
      <c r="N2">
        <f>N1/100*105</f>
        <v>27951</v>
      </c>
      <c r="P2">
        <v>2600</v>
      </c>
      <c r="R2">
        <v>2022</v>
      </c>
      <c r="T2">
        <f>T1*1.2</f>
        <v>356.4</v>
      </c>
    </row>
    <row r="3" spans="1:20" x14ac:dyDescent="0.25">
      <c r="I3" s="3" t="s">
        <v>7</v>
      </c>
      <c r="J3" s="4">
        <f>J2*J1</f>
        <v>2524500</v>
      </c>
      <c r="K3" s="2">
        <f>K2*K1</f>
        <v>2524500</v>
      </c>
      <c r="N3">
        <f>N2/10.764</f>
        <v>2596.711259754738</v>
      </c>
      <c r="P3">
        <f>P1-P2</f>
        <v>5900</v>
      </c>
      <c r="R3">
        <f>R1-R2</f>
        <v>1</v>
      </c>
      <c r="T3">
        <v>356</v>
      </c>
    </row>
    <row r="4" spans="1:20" x14ac:dyDescent="0.25">
      <c r="J4" s="1"/>
      <c r="N4">
        <v>2600</v>
      </c>
    </row>
    <row r="5" spans="1:20" x14ac:dyDescent="0.25">
      <c r="A5" t="s">
        <v>1</v>
      </c>
      <c r="B5">
        <v>27.6</v>
      </c>
      <c r="C5">
        <f>B5*10.764</f>
        <v>297.08639999999997</v>
      </c>
      <c r="I5" t="s">
        <v>16</v>
      </c>
      <c r="J5" s="1">
        <f>356*2600</f>
        <v>925600</v>
      </c>
    </row>
    <row r="6" spans="1:20" x14ac:dyDescent="0.25">
      <c r="C6">
        <v>297</v>
      </c>
      <c r="J6" s="1"/>
    </row>
    <row r="7" spans="1:20" x14ac:dyDescent="0.25">
      <c r="I7" t="s">
        <v>17</v>
      </c>
      <c r="J7" s="1">
        <f>4916*356</f>
        <v>1750096</v>
      </c>
    </row>
    <row r="8" spans="1:20" x14ac:dyDescent="0.25">
      <c r="J8" s="1"/>
      <c r="O8">
        <v>8000</v>
      </c>
      <c r="Q8">
        <v>50400</v>
      </c>
    </row>
    <row r="9" spans="1:20" x14ac:dyDescent="0.25">
      <c r="A9" t="s">
        <v>2</v>
      </c>
      <c r="B9">
        <v>2022</v>
      </c>
      <c r="I9" t="s">
        <v>18</v>
      </c>
      <c r="J9" s="1">
        <f>J3*0.025/12</f>
        <v>5259.375</v>
      </c>
      <c r="O9">
        <f>O8/1.1</f>
        <v>7272.7272727272721</v>
      </c>
      <c r="Q9">
        <f>Q8/100*105</f>
        <v>52920</v>
      </c>
    </row>
    <row r="10" spans="1:20" x14ac:dyDescent="0.25">
      <c r="O10">
        <f>O9/1.2</f>
        <v>6060.6060606060601</v>
      </c>
      <c r="Q10">
        <f>Q9/10.764</f>
        <v>4916.3879598662206</v>
      </c>
    </row>
    <row r="11" spans="1:20" x14ac:dyDescent="0.25">
      <c r="Q11">
        <v>4916</v>
      </c>
    </row>
    <row r="13" spans="1:20" x14ac:dyDescent="0.25">
      <c r="A13" t="s">
        <v>3</v>
      </c>
    </row>
    <row r="14" spans="1:20" x14ac:dyDescent="0.25">
      <c r="A14" t="s">
        <v>4</v>
      </c>
      <c r="B14" t="s">
        <v>5</v>
      </c>
      <c r="C14" t="s">
        <v>6</v>
      </c>
      <c r="D14" t="s">
        <v>7</v>
      </c>
      <c r="E14" t="s">
        <v>8</v>
      </c>
      <c r="F14" t="s">
        <v>9</v>
      </c>
      <c r="G14" t="s">
        <v>10</v>
      </c>
    </row>
    <row r="15" spans="1:20" x14ac:dyDescent="0.25">
      <c r="A15" s="3">
        <v>297</v>
      </c>
      <c r="B15" s="3"/>
      <c r="C15" s="3"/>
      <c r="D15" s="3">
        <v>2450000</v>
      </c>
      <c r="E15" s="3">
        <f>D15/A15</f>
        <v>8249.1582491582485</v>
      </c>
      <c r="F15" s="3"/>
      <c r="G15" s="3"/>
    </row>
    <row r="16" spans="1:20" x14ac:dyDescent="0.25">
      <c r="C16">
        <v>590</v>
      </c>
      <c r="D16">
        <v>2500000</v>
      </c>
      <c r="E16" s="3" t="e">
        <f t="shared" ref="E16:E22" si="0">D16/A16</f>
        <v>#DIV/0!</v>
      </c>
      <c r="G16">
        <f>D16/C16</f>
        <v>4237.2881355932204</v>
      </c>
    </row>
    <row r="17" spans="1:6" x14ac:dyDescent="0.25">
      <c r="B17">
        <v>640</v>
      </c>
      <c r="D17">
        <v>2310000</v>
      </c>
      <c r="E17" s="3" t="e">
        <f t="shared" si="0"/>
        <v>#DIV/0!</v>
      </c>
      <c r="F17">
        <f>D17/B17</f>
        <v>3609.375</v>
      </c>
    </row>
    <row r="18" spans="1:6" x14ac:dyDescent="0.25">
      <c r="B18">
        <v>600</v>
      </c>
      <c r="D18">
        <v>2550000</v>
      </c>
      <c r="E18" s="3" t="e">
        <f t="shared" si="0"/>
        <v>#DIV/0!</v>
      </c>
      <c r="F18">
        <f t="shared" ref="F18:F19" si="1">D18/B18</f>
        <v>4250</v>
      </c>
    </row>
    <row r="19" spans="1:6" x14ac:dyDescent="0.25">
      <c r="B19">
        <v>590</v>
      </c>
      <c r="D19">
        <v>2500000</v>
      </c>
      <c r="E19" s="3" t="e">
        <f t="shared" si="0"/>
        <v>#DIV/0!</v>
      </c>
      <c r="F19">
        <f t="shared" si="1"/>
        <v>4237.2881355932204</v>
      </c>
    </row>
    <row r="20" spans="1:6" x14ac:dyDescent="0.25">
      <c r="A20">
        <v>600</v>
      </c>
      <c r="B20">
        <v>745</v>
      </c>
      <c r="D20">
        <v>3200000</v>
      </c>
      <c r="E20" s="3">
        <f t="shared" si="0"/>
        <v>5333.333333333333</v>
      </c>
    </row>
    <row r="21" spans="1:6" x14ac:dyDescent="0.25">
      <c r="A21" s="3">
        <v>213</v>
      </c>
      <c r="B21" s="3"/>
      <c r="C21" s="3"/>
      <c r="D21" s="3">
        <v>1800000</v>
      </c>
      <c r="E21" s="3">
        <f t="shared" si="0"/>
        <v>8450.7042253521122</v>
      </c>
    </row>
    <row r="22" spans="1:6" x14ac:dyDescent="0.25">
      <c r="A22">
        <v>350</v>
      </c>
      <c r="D22">
        <v>1513000</v>
      </c>
      <c r="E22" s="3">
        <f t="shared" si="0"/>
        <v>4322.8571428571431</v>
      </c>
    </row>
    <row r="25" spans="1:6" x14ac:dyDescent="0.25">
      <c r="A25">
        <v>24.45</v>
      </c>
      <c r="B25">
        <f>A25*10.764</f>
        <v>263.1798</v>
      </c>
      <c r="C25">
        <v>2350000</v>
      </c>
      <c r="D25">
        <f>C25/B25</f>
        <v>8929.256728669905</v>
      </c>
    </row>
    <row r="26" spans="1:6" x14ac:dyDescent="0.25">
      <c r="A26">
        <v>24.45</v>
      </c>
      <c r="B26">
        <f t="shared" ref="B26:B31" si="2">A26*10.764</f>
        <v>263.1798</v>
      </c>
      <c r="C26">
        <v>2375000</v>
      </c>
      <c r="D26">
        <f t="shared" ref="D26:D30" si="3">C26/B26</f>
        <v>9024.2488215280955</v>
      </c>
    </row>
    <row r="27" spans="1:6" x14ac:dyDescent="0.25">
      <c r="A27">
        <v>24.45</v>
      </c>
      <c r="B27">
        <f t="shared" si="2"/>
        <v>263.1798</v>
      </c>
      <c r="C27">
        <v>2325000</v>
      </c>
      <c r="D27">
        <f t="shared" si="3"/>
        <v>8834.2646358117145</v>
      </c>
    </row>
    <row r="28" spans="1:6" x14ac:dyDescent="0.25">
      <c r="A28">
        <v>26.56</v>
      </c>
      <c r="B28">
        <f t="shared" si="2"/>
        <v>285.89183999999995</v>
      </c>
      <c r="C28">
        <v>2400000</v>
      </c>
      <c r="D28">
        <f t="shared" si="3"/>
        <v>8394.7831459617755</v>
      </c>
    </row>
    <row r="29" spans="1:6" x14ac:dyDescent="0.25">
      <c r="A29" s="3">
        <v>24.45</v>
      </c>
      <c r="B29" s="3">
        <f t="shared" si="2"/>
        <v>263.1798</v>
      </c>
      <c r="C29" s="3">
        <v>2300000</v>
      </c>
      <c r="D29" s="3">
        <f t="shared" si="3"/>
        <v>8739.272542953524</v>
      </c>
    </row>
    <row r="30" spans="1:6" x14ac:dyDescent="0.25">
      <c r="A30" s="3">
        <v>24.45</v>
      </c>
      <c r="B30" s="3">
        <f t="shared" si="2"/>
        <v>263.1798</v>
      </c>
      <c r="C30" s="3">
        <v>2400000</v>
      </c>
      <c r="D30" s="3">
        <f t="shared" si="3"/>
        <v>9119.240914386286</v>
      </c>
    </row>
    <row r="31" spans="1:6" x14ac:dyDescent="0.25">
      <c r="B31">
        <f t="shared" si="2"/>
        <v>0</v>
      </c>
    </row>
    <row r="37" spans="1:2" x14ac:dyDescent="0.25">
      <c r="A37" t="s">
        <v>11</v>
      </c>
    </row>
    <row r="38" spans="1:2" x14ac:dyDescent="0.25">
      <c r="A38" t="s">
        <v>1</v>
      </c>
      <c r="B38">
        <v>312</v>
      </c>
    </row>
    <row r="39" spans="1:2" x14ac:dyDescent="0.25">
      <c r="A39" t="s">
        <v>12</v>
      </c>
      <c r="B39">
        <v>13</v>
      </c>
    </row>
    <row r="40" spans="1:2" x14ac:dyDescent="0.25">
      <c r="A40" t="s">
        <v>13</v>
      </c>
      <c r="B40">
        <v>37</v>
      </c>
    </row>
    <row r="41" spans="1:2" x14ac:dyDescent="0.25">
      <c r="B41">
        <f>SUM(B38:B40)</f>
        <v>362</v>
      </c>
    </row>
    <row r="43" spans="1:2" x14ac:dyDescent="0.25">
      <c r="A43" t="s">
        <v>14</v>
      </c>
    </row>
    <row r="44" spans="1:2" x14ac:dyDescent="0.25">
      <c r="A44" s="1">
        <v>2200000</v>
      </c>
      <c r="B44" s="2">
        <f>A44/297</f>
        <v>7407.4074074074078</v>
      </c>
    </row>
    <row r="45" spans="1:2" x14ac:dyDescent="0.25">
      <c r="A45" s="1">
        <v>2300000</v>
      </c>
      <c r="B45" s="2">
        <f>A45/297</f>
        <v>7744.1077441077441</v>
      </c>
    </row>
    <row r="46" spans="1:2" x14ac:dyDescent="0.25">
      <c r="A46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0" zoomScale="130" zoomScaleNormal="130" workbookViewId="0">
      <selection activeCell="J36" sqref="J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J61" zoomScale="70" zoomScaleNormal="70" workbookViewId="0">
      <selection activeCell="AO59" sqref="AO5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Sheet1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2023-08-28T06:47:35Z</dcterms:modified>
</cp:coreProperties>
</file>