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bhishek Maheshchandra Mehta\"/>
    </mc:Choice>
  </mc:AlternateContent>
  <xr:revisionPtr revIDLastSave="0" documentId="13_ncr:1_{FC16EA76-AA37-46EE-9287-225EDA7F450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0" i="4" l="1"/>
  <c r="I23" i="4" l="1"/>
  <c r="Q9" i="4" l="1"/>
  <c r="O21" i="4" l="1"/>
  <c r="J21" i="4"/>
  <c r="P7" i="4" l="1"/>
  <c r="Q6" i="4"/>
  <c r="P5" i="4"/>
  <c r="P4" i="4"/>
  <c r="P3" i="4"/>
  <c r="P2" i="4"/>
  <c r="C15" i="4" l="1"/>
  <c r="C14" i="4"/>
  <c r="C13" i="4"/>
  <c r="C12" i="4"/>
  <c r="C11" i="4"/>
  <c r="C10" i="4"/>
  <c r="P9" i="4" l="1"/>
  <c r="P8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<sst xmlns="http://schemas.openxmlformats.org/spreadsheetml/2006/main" count="27" uniqueCount="24">
  <si>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</si>
  <si>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</si>
  <si>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</si>
  <si>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</si>
  <si>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</si>
  <si>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</si>
  <si>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</si>
  <si>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</si>
  <si>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</si>
  <si>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</si>
  <si>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</si>
  <si>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</si>
  <si>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</si>
  <si>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6, Ghround floor, Vasant Apt., 12th road, santacruz east</t>
  </si>
  <si>
    <t>ca</t>
  </si>
  <si>
    <t>bua</t>
  </si>
  <si>
    <t>fmv</t>
  </si>
  <si>
    <t>otla</t>
  </si>
  <si>
    <t>rate on bua</t>
  </si>
  <si>
    <t>OC - 1970</t>
  </si>
  <si>
    <t>70000/- on ca shop on main road</t>
  </si>
  <si>
    <t>said shop in internal side</t>
  </si>
  <si>
    <t>60000/- on ca - Tushar Bhuvad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</si>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</sst>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56</xdr:row>
      <xdr:rowOff>77155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5A260-B371-4EBE-8955-8AE28EF3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30</xdr:col>
      <xdr:colOff>607314</xdr:colOff>
      <xdr:row>57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E4C3D3-D9B0-4816-A2C4-83B931763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ADF98B-319D-47A9-814B-A465C80C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661948-02DC-44E6-BD61-E4AA2524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30</xdr:col>
      <xdr:colOff>607314</xdr:colOff>
      <xdr:row>61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06153-C9DA-4120-9C65-A4F3F108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35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819BC1-FFD8-422B-951A-B12FB834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2148D-61E2-4BAE-9C33-228A9EE5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1106F-26C8-40E1-A2A7-6E889DCF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9"/>
  <sheetViews>
    <sheetView tabSelected="1" zoomScaleNormal="100" workbookViewId="0">
      <selection activeCell="P29" sqref="P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110</v>
      </c>
      <c r="C2" s="4">
        <f>B2*1.2</f>
        <v>132</v>
      </c>
      <c r="D2" s="4">
        <f t="shared" ref="D2:D13" si="2">C2*1.2</f>
        <v>158.4</v>
      </c>
      <c r="E2" s="5">
        <f t="shared" ref="E2:E13" si="3">R2</f>
        <v>7800000</v>
      </c>
      <c r="F2" s="10">
        <f t="shared" ref="F2:F13" si="4">ROUND((E2/B2),0)</f>
        <v>70909</v>
      </c>
      <c r="G2" s="11">
        <f t="shared" ref="G2:G13" si="5">ROUND((E2/C2),0)</f>
        <v>59091</v>
      </c>
      <c r="H2" s="10">
        <f t="shared" ref="H2:H13" si="6">ROUND((E2/D2),0)</f>
        <v>49242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7" si="8">O2/1.2</f>
        <v>0</v>
      </c>
      <c r="Q2">
        <v>110</v>
      </c>
      <c r="R2" s="2">
        <v>7800000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860</v>
      </c>
      <c r="C3" s="4">
        <f t="shared" ref="C3:C15" si="9">B3*1.2</f>
        <v>1032</v>
      </c>
      <c r="D3" s="4">
        <f t="shared" si="2"/>
        <v>1238.3999999999999</v>
      </c>
      <c r="E3" s="5">
        <f t="shared" si="3"/>
        <v>60000000</v>
      </c>
      <c r="F3" s="10">
        <f t="shared" si="4"/>
        <v>69767</v>
      </c>
      <c r="G3" s="11">
        <f t="shared" si="5"/>
        <v>58140</v>
      </c>
      <c r="H3" s="10">
        <f t="shared" si="6"/>
        <v>48450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860</v>
      </c>
      <c r="R3" s="2">
        <v>60000000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297</v>
      </c>
      <c r="C4" s="4">
        <f t="shared" si="9"/>
        <v>356.4</v>
      </c>
      <c r="D4" s="4">
        <f t="shared" si="2"/>
        <v>427.67999999999995</v>
      </c>
      <c r="E4" s="5">
        <f t="shared" si="3"/>
        <v>20000000</v>
      </c>
      <c r="F4" s="10">
        <f t="shared" si="4"/>
        <v>67340</v>
      </c>
      <c r="G4" s="11">
        <f t="shared" si="5"/>
        <v>56117</v>
      </c>
      <c r="H4" s="10">
        <f t="shared" si="6"/>
        <v>46764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297</v>
      </c>
      <c r="R4" s="2">
        <v>20000000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303</v>
      </c>
      <c r="C5" s="4">
        <f t="shared" si="9"/>
        <v>363.59999999999997</v>
      </c>
      <c r="D5" s="4">
        <f t="shared" si="2"/>
        <v>436.31999999999994</v>
      </c>
      <c r="E5" s="5">
        <f t="shared" si="3"/>
        <v>15500000</v>
      </c>
      <c r="F5" s="10">
        <f t="shared" si="4"/>
        <v>51155</v>
      </c>
      <c r="G5" s="10">
        <f t="shared" si="5"/>
        <v>42629</v>
      </c>
      <c r="H5" s="10">
        <f t="shared" si="6"/>
        <v>35524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303</v>
      </c>
      <c r="R5" s="2">
        <v>15500000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708.33333333333337</v>
      </c>
      <c r="C6" s="4">
        <f t="shared" si="9"/>
        <v>850</v>
      </c>
      <c r="D6" s="4">
        <f t="shared" si="2"/>
        <v>1020</v>
      </c>
      <c r="E6" s="5">
        <f t="shared" si="3"/>
        <v>75000000</v>
      </c>
      <c r="F6" s="10">
        <f t="shared" si="4"/>
        <v>105882</v>
      </c>
      <c r="G6" s="10">
        <f t="shared" si="5"/>
        <v>88235</v>
      </c>
      <c r="H6" s="10">
        <f t="shared" si="6"/>
        <v>73529</v>
      </c>
      <c r="I6" s="4" t="e">
        <f>#REF!</f>
        <v>#REF!</v>
      </c>
      <c r="J6" s="4">
        <f t="shared" si="7"/>
        <v>0</v>
      </c>
      <c r="O6">
        <v>0</v>
      </c>
      <c r="P6">
        <v>850</v>
      </c>
      <c r="Q6">
        <f t="shared" ref="Q6" si="10">P6/1.2</f>
        <v>708.33333333333337</v>
      </c>
      <c r="R6" s="2">
        <v>75000000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250</v>
      </c>
      <c r="C7" s="4">
        <f t="shared" si="9"/>
        <v>300</v>
      </c>
      <c r="D7" s="4">
        <f t="shared" si="2"/>
        <v>360</v>
      </c>
      <c r="E7" s="5">
        <f t="shared" si="3"/>
        <v>16000000</v>
      </c>
      <c r="F7" s="10">
        <f t="shared" si="4"/>
        <v>64000</v>
      </c>
      <c r="G7" s="11">
        <f t="shared" si="5"/>
        <v>53333</v>
      </c>
      <c r="H7" s="10">
        <f t="shared" si="6"/>
        <v>44444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250</v>
      </c>
      <c r="R7" s="2">
        <v>16000000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800</v>
      </c>
      <c r="C8" s="4">
        <f t="shared" si="9"/>
        <v>960</v>
      </c>
      <c r="D8" s="4">
        <f t="shared" si="2"/>
        <v>1152</v>
      </c>
      <c r="E8" s="5">
        <f t="shared" si="3"/>
        <v>42500000</v>
      </c>
      <c r="F8" s="10">
        <f t="shared" si="4"/>
        <v>53125</v>
      </c>
      <c r="G8" s="10">
        <f t="shared" si="5"/>
        <v>44271</v>
      </c>
      <c r="H8" s="10">
        <f t="shared" si="6"/>
        <v>36892</v>
      </c>
      <c r="I8" s="4" t="e">
        <f>#REF!</f>
        <v>#REF!</v>
      </c>
      <c r="J8" s="4">
        <f t="shared" si="7"/>
        <v>0</v>
      </c>
      <c r="O8">
        <v>0</v>
      </c>
      <c r="P8">
        <f t="shared" ref="P8:P9" si="11">O8/1.2</f>
        <v>0</v>
      </c>
      <c r="Q8">
        <v>800</v>
      </c>
      <c r="R8" s="2">
        <v>42500000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ref="Q9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3">O10/1.2</f>
        <v>0</v>
      </c>
      <c r="Q10">
        <f t="shared" ref="Q10:Q13" si="14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15" x14ac:dyDescent="0.25">
      <c r="H18" t="s">
        <v>13</v>
      </c>
    </row>
    <row r="19" spans="7:15" x14ac:dyDescent="0.25">
      <c r="G19">
        <v>60000</v>
      </c>
      <c r="H19" t="s">
        <v>14</v>
      </c>
      <c r="I19">
        <v>455</v>
      </c>
    </row>
    <row r="20" spans="7:15" x14ac:dyDescent="0.25">
      <c r="G20">
        <f>G19*I19</f>
        <v>27300000</v>
      </c>
      <c r="H20" t="s">
        <v>17</v>
      </c>
      <c r="I20">
        <v>150</v>
      </c>
    </row>
    <row r="21" spans="7:15" x14ac:dyDescent="0.25">
      <c r="H21" t="s">
        <v>15</v>
      </c>
      <c r="I21">
        <v>546</v>
      </c>
      <c r="J21">
        <f>50.74*10.764</f>
        <v>546.16535999999996</v>
      </c>
      <c r="O21">
        <f>I21/I19</f>
        <v>1.2</v>
      </c>
    </row>
    <row r="22" spans="7:15" x14ac:dyDescent="0.25">
      <c r="H22" t="s">
        <v>18</v>
      </c>
      <c r="I22">
        <v>55000</v>
      </c>
    </row>
    <row r="23" spans="7:15" x14ac:dyDescent="0.25">
      <c r="H23" t="s">
        <v>16</v>
      </c>
      <c r="I23">
        <f>I22*I21</f>
        <v>30030000</v>
      </c>
    </row>
    <row r="25" spans="7:15" x14ac:dyDescent="0.25">
      <c r="H25" s="12" t="s">
        <v>23</v>
      </c>
    </row>
    <row r="26" spans="7:15" x14ac:dyDescent="0.25">
      <c r="H26" t="s">
        <v>19</v>
      </c>
    </row>
    <row r="27" spans="7:15" x14ac:dyDescent="0.25">
      <c r="H27" t="s">
        <v>20</v>
      </c>
    </row>
    <row r="28" spans="7:15" x14ac:dyDescent="0.25">
      <c r="H28" t="s">
        <v>21</v>
      </c>
    </row>
    <row r="29" spans="7:15" x14ac:dyDescent="0.25">
      <c r="H29" t="s">
        <v>22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5" sqref="B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5" zoomScaleNormal="10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7" sqref="B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2023-08-28T08:15:19Z</dcterms:modified>
</cp:coreProperties>
</file>