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I_Kandivali (West)_Suresh Singh vohra\"/>
    </mc:Choice>
  </mc:AlternateContent>
  <xr:revisionPtr revIDLastSave="0" documentId="13_ncr:1_{3E1DECDD-3ADC-4B36-B658-22FD0E625C3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23" l="1"/>
  <c r="C4" i="25"/>
  <c r="C5" i="25" s="1"/>
  <c r="P7" i="4"/>
  <c r="B7" i="4" s="1"/>
  <c r="C7" i="4" s="1"/>
  <c r="D7" i="4" s="1"/>
  <c r="P2" i="4"/>
  <c r="B2" i="4" s="1"/>
  <c r="C2" i="4" s="1"/>
  <c r="H29" i="4"/>
  <c r="G29" i="4"/>
  <c r="P3" i="4"/>
  <c r="B3" i="4" s="1"/>
  <c r="C3" i="4" s="1"/>
  <c r="D3" i="4" s="1"/>
  <c r="P4" i="4"/>
  <c r="Q5" i="4"/>
  <c r="P6" i="4"/>
  <c r="Q6" i="4" s="1"/>
  <c r="B6" i="4" s="1"/>
  <c r="C6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<sst xmlns="http://schemas.openxmlformats.org/spreadsheetml/2006/main" count="129" uniqueCount="87">
  <si>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</si>
  <si>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</si>
  <si>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</si>
  <si>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</si>
  <si>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</si>
  <si>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</si>
  <si>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</si>
  <si>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</si>
  <si>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</si>
  <si>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</si>
  <si>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</si>
  <si>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</si>
  <si>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</si>
  <si>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</si>
  <si>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</si>
  <si>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</si>
  <si>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</si>
  <si>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</si>
  <si>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</si>
  <si>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</si>
  <si>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</si>
  <si>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</si>
  <si>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</si>
  <si>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</si>
  <si>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</si>
  <si>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</si>
  <si>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</si>
  <si>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</si>
  <si>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</si>
  <si>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</si>
  <si>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</si>
  <si>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</si>
  <si>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</si>
  <si>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</si>
  <si>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</si>
  <si>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</si>
  <si>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</si>
  <si>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</si>
  <si>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</si>
  <si>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</si>
  <si>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</si>
  <si>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</si>
  <si>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</si>
  <si>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</si>
  <si>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</si>
  <si>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</si>
  <si>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</si>
  <si>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</si>
  <si>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</si>
  <si>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</si>
  <si>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</si>
  <si>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</si>
  <si>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</si>
  <si>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</si>
  <si>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</si>
  <si>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</si>
  <si>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</si>
  <si>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</si>
  <si>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</si>
  <si>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</si>
  <si>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</si>
  <si>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</si>
  <si>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</si>
  <si>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</si>
  <si>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</si>
  <si>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</si>
  <si>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</si>
  <si>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</si>
  <si>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</si>
  <si>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</si>
  <si>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</si>
  <si>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</si>
  <si>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</si>
  <si>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</si>
  <si>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</si>
  <si>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</si>
  <si>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</si>
  <si>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</si>
  <si>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</si>
  <si>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</si>
  <si>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</si>
  <si>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</si>
  <si>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</si>
  <si>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</si>
  <si>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- 2012</t>
  </si>
  <si>
    <t>ACA</t>
  </si>
  <si>
    <t>05.03.2020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</si>
</sst>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48</xdr:row>
      <xdr:rowOff>77450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610930-0B65-3A62-40F7-225942AC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C8D8D-0016-AFDE-EB80-E289C7769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025F94-D67E-9720-DDD4-982FB339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180975</xdr:rowOff>
    </xdr:from>
    <xdr:to>
      <xdr:col>26</xdr:col>
      <xdr:colOff>526156</xdr:colOff>
      <xdr:row>49</xdr:row>
      <xdr:rowOff>163179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2896D-5B31-C10B-1474-D500ECE43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80975"/>
          <a:ext cx="16347181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416B0-F47F-F000-9BD2-EC43FF52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FE6B4-BD50-D99C-A244-703D27808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23</xdr:col>
      <xdr:colOff>373484</xdr:colOff>
      <xdr:row>92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2CF56E-FC25-BAB4-2B85-987D3AB1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4394284" cy="8869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97305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0DDBB-1A1F-726D-CBA6-D54AACF4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27705" cy="9040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125884</xdr:colOff>
      <xdr:row>95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951D39-A5DF-7C17-4423-CEA7F7BB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56284" cy="9069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3" sqref="E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106170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106170</v>
      </c>
      <c r="D5" s="63" t="s">
        <v>62</v>
      </c>
      <c r="E5" s="64">
        <f>C5/10.764</f>
        <v>9863.4336677814936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45300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60870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57217.799999999996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102517.79999999999</v>
      </c>
      <c r="D9" s="63" t="s">
        <v>62</v>
      </c>
      <c r="E9" s="64">
        <f>C9/10.764</f>
        <v>9524.1360089186164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31"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8" workbookViewId="0">
      <selection activeCell="A49" sqref="A4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H28" sqref="H2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4" workbookViewId="0">
      <selection activeCell="C32" sqref="C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17500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24"/>
      <c r="F12" s="19"/>
    </row>
    <row r="13" spans="1:6" x14ac:dyDescent="0.25">
      <c r="A13" s="16" t="s">
        <v>22</v>
      </c>
      <c r="B13" s="20"/>
      <c r="C13" s="21">
        <f>C6-C12</f>
        <v>2275</v>
      </c>
      <c r="D13" s="24"/>
      <c r="F13" s="19"/>
    </row>
    <row r="14" spans="1:6" x14ac:dyDescent="0.25">
      <c r="A14" s="16" t="s">
        <v>15</v>
      </c>
      <c r="B14" s="20"/>
      <c r="C14" s="21">
        <f>C5</f>
        <v>15000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17275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180</v>
      </c>
      <c r="D18" s="26"/>
      <c r="F18" s="19"/>
    </row>
    <row r="19" spans="1:6" x14ac:dyDescent="0.25">
      <c r="A19" s="16" t="s">
        <v>74</v>
      </c>
      <c r="B19" s="6"/>
      <c r="C19" s="32">
        <f>C18*C16</f>
        <v>3109500</v>
      </c>
      <c r="D19" s="33"/>
      <c r="E19" s="70"/>
      <c r="F19" s="34"/>
    </row>
    <row r="20" spans="1:6" x14ac:dyDescent="0.25">
      <c r="A20" s="16" t="s">
        <v>24</v>
      </c>
      <c r="C20" s="35">
        <f>C19*90%</f>
        <v>2798550</v>
      </c>
      <c r="D20" s="32"/>
      <c r="F20" s="19"/>
    </row>
    <row r="21" spans="1:6" x14ac:dyDescent="0.25">
      <c r="A21" s="16" t="s">
        <v>25</v>
      </c>
      <c r="C21" s="35">
        <f>C19*80%</f>
        <v>2487600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450000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6478.125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>
        <f>3109500/216</f>
        <v>14395.833333333334</v>
      </c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180</v>
      </c>
      <c r="C2" s="4">
        <f t="shared" ref="C2:C16" si="1">B2*1.2</f>
        <v>216</v>
      </c>
      <c r="D2" s="4">
        <f t="shared" ref="D2:D16" si="2">C2*1.2</f>
        <v>259.2</v>
      </c>
      <c r="E2" s="5">
        <f t="shared" ref="E2:E16" si="3">R2</f>
        <v>3300000</v>
      </c>
      <c r="F2" s="77">
        <f t="shared" ref="F2:F15" si="4">ROUND((E2/B2),0)</f>
        <v>18333</v>
      </c>
      <c r="G2" s="77">
        <f t="shared" ref="G2:G15" si="5">ROUND((E2/C2),0)</f>
        <v>15278</v>
      </c>
      <c r="H2" s="77">
        <f t="shared" ref="H2:H15" si="6">ROUND((E2/D2),0)</f>
        <v>12731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180</v>
      </c>
      <c r="R2" s="78">
        <v>3300000</v>
      </c>
      <c r="S2" s="2"/>
    </row>
    <row r="3" spans="1:19" x14ac:dyDescent="0.25">
      <c r="A3" s="4">
        <v>2</v>
      </c>
      <c r="B3" s="4">
        <f t="shared" si="0"/>
        <v>180</v>
      </c>
      <c r="C3" s="4">
        <f t="shared" si="1"/>
        <v>216</v>
      </c>
      <c r="D3" s="4">
        <f t="shared" si="2"/>
        <v>259.2</v>
      </c>
      <c r="E3" s="5">
        <f t="shared" si="3"/>
        <v>3300000</v>
      </c>
      <c r="F3" s="77">
        <f t="shared" si="4"/>
        <v>18333</v>
      </c>
      <c r="G3" s="77">
        <f t="shared" si="5"/>
        <v>15278</v>
      </c>
      <c r="H3" s="77">
        <f t="shared" si="6"/>
        <v>12731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180</v>
      </c>
      <c r="R3" s="78">
        <v>3300000</v>
      </c>
      <c r="S3" s="2"/>
    </row>
    <row r="4" spans="1:19" x14ac:dyDescent="0.25">
      <c r="A4" s="4">
        <v>3</v>
      </c>
      <c r="B4" s="4">
        <f t="shared" si="0"/>
        <v>180</v>
      </c>
      <c r="C4" s="4">
        <f t="shared" si="1"/>
        <v>216</v>
      </c>
      <c r="D4" s="4">
        <f t="shared" si="2"/>
        <v>259.2</v>
      </c>
      <c r="E4" s="5">
        <f t="shared" si="3"/>
        <v>3300000</v>
      </c>
      <c r="F4" s="77">
        <f t="shared" si="4"/>
        <v>18333</v>
      </c>
      <c r="G4" s="77">
        <f t="shared" si="5"/>
        <v>15278</v>
      </c>
      <c r="H4" s="77">
        <f t="shared" si="6"/>
        <v>12731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180</v>
      </c>
      <c r="R4" s="78">
        <v>3300000</v>
      </c>
      <c r="S4" s="2"/>
    </row>
    <row r="5" spans="1:19" x14ac:dyDescent="0.25">
      <c r="A5" s="4">
        <v>4</v>
      </c>
      <c r="B5" s="4">
        <f t="shared" si="0"/>
        <v>183.33333333333334</v>
      </c>
      <c r="C5" s="4">
        <f t="shared" si="1"/>
        <v>220</v>
      </c>
      <c r="D5" s="4">
        <f t="shared" si="2"/>
        <v>264</v>
      </c>
      <c r="E5" s="5">
        <f t="shared" si="3"/>
        <v>3300000</v>
      </c>
      <c r="F5" s="77">
        <f t="shared" si="4"/>
        <v>18000</v>
      </c>
      <c r="G5" s="77">
        <f t="shared" si="5"/>
        <v>15000</v>
      </c>
      <c r="H5" s="77">
        <f t="shared" si="6"/>
        <v>12500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220</v>
      </c>
      <c r="Q5" s="7">
        <f t="shared" ref="Q5:Q10" si="11">P5/1.2</f>
        <v>183.33333333333334</v>
      </c>
      <c r="R5" s="78">
        <v>3300000</v>
      </c>
      <c r="S5" s="2"/>
    </row>
    <row r="6" spans="1:19" x14ac:dyDescent="0.25">
      <c r="A6" s="4">
        <v>5</v>
      </c>
      <c r="B6" s="4">
        <f t="shared" si="0"/>
        <v>173.61111111111111</v>
      </c>
      <c r="C6" s="4">
        <f t="shared" si="1"/>
        <v>208.33333333333334</v>
      </c>
      <c r="D6" s="4">
        <f t="shared" si="2"/>
        <v>250</v>
      </c>
      <c r="E6" s="5">
        <f t="shared" si="3"/>
        <v>3000000</v>
      </c>
      <c r="F6" s="4">
        <f t="shared" si="4"/>
        <v>17280</v>
      </c>
      <c r="G6" s="4">
        <f t="shared" si="5"/>
        <v>14400</v>
      </c>
      <c r="H6" s="4">
        <f t="shared" si="6"/>
        <v>12000</v>
      </c>
      <c r="I6" s="4">
        <f t="shared" si="7"/>
        <v>0</v>
      </c>
      <c r="J6" s="4">
        <f t="shared" si="8"/>
        <v>0</v>
      </c>
      <c r="O6">
        <v>250</v>
      </c>
      <c r="P6">
        <f t="shared" si="10"/>
        <v>208.33333333333334</v>
      </c>
      <c r="Q6">
        <f t="shared" si="11"/>
        <v>173.61111111111111</v>
      </c>
      <c r="R6" s="2">
        <v>3000000</v>
      </c>
      <c r="S6" s="2"/>
    </row>
    <row r="7" spans="1:19" x14ac:dyDescent="0.25">
      <c r="A7" s="4">
        <v>6</v>
      </c>
      <c r="B7" s="4">
        <f t="shared" si="0"/>
        <v>180</v>
      </c>
      <c r="C7" s="4">
        <f t="shared" si="1"/>
        <v>216</v>
      </c>
      <c r="D7" s="4">
        <f t="shared" si="2"/>
        <v>259.2</v>
      </c>
      <c r="E7" s="5">
        <f t="shared" si="3"/>
        <v>3150000</v>
      </c>
      <c r="F7" s="77">
        <f t="shared" si="4"/>
        <v>17500</v>
      </c>
      <c r="G7" s="77">
        <f t="shared" si="5"/>
        <v>14583</v>
      </c>
      <c r="H7" s="77">
        <f t="shared" si="6"/>
        <v>12153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7" si="12">O7/1.2</f>
        <v>0</v>
      </c>
      <c r="Q7" s="7">
        <v>180</v>
      </c>
      <c r="R7" s="78">
        <v>3150000</v>
      </c>
      <c r="S7" s="2"/>
    </row>
    <row r="8" spans="1:19" x14ac:dyDescent="0.25">
      <c r="A8" s="4">
        <v>7</v>
      </c>
      <c r="B8" s="4">
        <f t="shared" si="0"/>
        <v>180</v>
      </c>
      <c r="C8" s="4">
        <f t="shared" si="1"/>
        <v>216</v>
      </c>
      <c r="D8" s="4">
        <f t="shared" si="2"/>
        <v>259.2</v>
      </c>
      <c r="E8" s="5">
        <f t="shared" si="3"/>
        <v>3150000</v>
      </c>
      <c r="F8" s="77">
        <f t="shared" si="4"/>
        <v>17500</v>
      </c>
      <c r="G8" s="77">
        <f t="shared" si="5"/>
        <v>14583</v>
      </c>
      <c r="H8" s="77">
        <f t="shared" si="6"/>
        <v>12153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180</v>
      </c>
      <c r="R8" s="78">
        <v>3150000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176</v>
      </c>
    </row>
    <row r="28" spans="1:19" s="10" customFormat="1" x14ac:dyDescent="0.25">
      <c r="C28" s="72" t="s">
        <v>75</v>
      </c>
      <c r="D28" s="72" t="s">
        <v>86</v>
      </c>
      <c r="F28" s="57" t="s">
        <v>85</v>
      </c>
      <c r="G28" s="57">
        <v>180</v>
      </c>
    </row>
    <row r="29" spans="1:19" s="10" customFormat="1" x14ac:dyDescent="0.25">
      <c r="C29" s="72" t="s">
        <v>1</v>
      </c>
      <c r="D29" s="72">
        <v>2100000</v>
      </c>
      <c r="F29" s="57" t="s">
        <v>72</v>
      </c>
      <c r="G29" s="57">
        <f>G28*1.2</f>
        <v>216</v>
      </c>
      <c r="H29" s="10">
        <f>G29/G28</f>
        <v>1.2</v>
      </c>
    </row>
    <row r="30" spans="1:19" s="10" customFormat="1" x14ac:dyDescent="0.25">
      <c r="F30" s="57" t="s">
        <v>73</v>
      </c>
      <c r="G30" s="57">
        <v>20000</v>
      </c>
    </row>
    <row r="31" spans="1:19" s="10" customFormat="1" x14ac:dyDescent="0.25">
      <c r="C31" s="75"/>
      <c r="D31" s="75"/>
      <c r="F31" s="75" t="s">
        <v>74</v>
      </c>
      <c r="G31" s="75">
        <f>G29*G30</f>
        <v>4320000</v>
      </c>
      <c r="H31" s="10">
        <f>G31/D29</f>
        <v>2.0571428571428569</v>
      </c>
    </row>
    <row r="32" spans="1:19" s="10" customFormat="1" x14ac:dyDescent="0.25">
      <c r="C32" s="75"/>
      <c r="D32" s="75"/>
      <c r="F32" s="75" t="s">
        <v>24</v>
      </c>
      <c r="G32" s="75">
        <f>G31*90%</f>
        <v>3888000</v>
      </c>
    </row>
    <row r="33" spans="3:7" s="10" customFormat="1" x14ac:dyDescent="0.25">
      <c r="C33" s="75"/>
      <c r="D33" s="75"/>
      <c r="F33" s="75" t="s">
        <v>25</v>
      </c>
      <c r="G33" s="75">
        <f>G31*80%</f>
        <v>3456000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2023-08-31T12:33:38Z</dcterms:modified>
</cp:coreProperties>
</file>