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JSB_Borivali (West)_Ramesh Kashiram Shinde\"/>
    </mc:Choice>
  </mc:AlternateContent>
  <xr:revisionPtr revIDLastSave="0" documentId="13_ncr:1_{0A97E4ED-22E9-4AA7-A645-247BE313B03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25" l="1"/>
  <c r="C4" i="25"/>
  <c r="C30" i="25"/>
  <c r="C29" i="25"/>
  <c r="C27" i="25"/>
  <c r="P4" i="4"/>
  <c r="I28" i="4"/>
  <c r="G31" i="4"/>
  <c r="G29" i="4" l="1"/>
  <c r="C5" i="25"/>
  <c r="Q2" i="4"/>
  <c r="Q3" i="4"/>
  <c r="B3" i="4" s="1"/>
  <c r="C3" i="4" s="1"/>
  <c r="D3" i="4" s="1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<sst xmlns="http://schemas.openxmlformats.org/spreadsheetml/2006/main" count="127" uniqueCount="85">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</sst>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48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E973E-FAEB-E0CA-78FE-55AEE443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002528-B16B-C16E-8928-91779C11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AA9C5-2599-147A-8104-2BFD5D2A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680B0-0283-505D-50DA-C97A8127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86599-10AE-F56E-7B93-CC981F3E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32"/>
  <sheetViews>
    <sheetView workbookViewId="0">
      <selection activeCell="C32" sqref="C3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174560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C3*5%</f>
        <v>8728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183288</v>
      </c>
      <c r="D5" s="63" t="s">
        <v>62</v>
      </c>
      <c r="E5" s="64">
        <f>C5/10.764</f>
        <v>17027.870680044594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83820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99468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85542.48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169362.47999999998</v>
      </c>
      <c r="D9" s="63" t="s">
        <v>62</v>
      </c>
      <c r="E9" s="64">
        <f>C9/10.764</f>
        <v>15734.158305462652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14</v>
      </c>
      <c r="D13" s="70">
        <f>D12-C13</f>
        <v>86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  <row r="26" spans="2:6" x14ac:dyDescent="0.25">
      <c r="C26">
        <v>189920</v>
      </c>
    </row>
    <row r="27" spans="2:6" x14ac:dyDescent="0.25">
      <c r="C27">
        <f>C26/10.764</f>
        <v>17643.998513563733</v>
      </c>
    </row>
    <row r="29" spans="2:6" x14ac:dyDescent="0.25">
      <c r="C29">
        <f>380*1.2</f>
        <v>456</v>
      </c>
    </row>
    <row r="30" spans="2:6" x14ac:dyDescent="0.25">
      <c r="C30">
        <f>C29*C27</f>
        <v>8045663.3221850619</v>
      </c>
    </row>
    <row r="32" spans="2:6" x14ac:dyDescent="0.25">
      <c r="C32">
        <f>15734*C29</f>
        <v>7174704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26" sqref="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2009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380</v>
      </c>
      <c r="D18" s="26"/>
      <c r="F18" s="19"/>
    </row>
    <row r="19" spans="1:6" x14ac:dyDescent="0.25">
      <c r="A19" s="16" t="s">
        <v>74</v>
      </c>
      <c r="B19" s="6"/>
      <c r="C19" s="32">
        <f>C18*C16</f>
        <v>8360000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7524000</v>
      </c>
      <c r="D20" s="32"/>
      <c r="F20" s="19"/>
    </row>
    <row r="21" spans="1:6" x14ac:dyDescent="0.25">
      <c r="A21" s="16" t="s">
        <v>25</v>
      </c>
      <c r="C21" s="35">
        <f>C19*80%</f>
        <v>6688000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1026000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17416.666666666668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350</v>
      </c>
      <c r="C2" s="4">
        <f t="shared" ref="C2:C16" si="1">B2*1.2</f>
        <v>420</v>
      </c>
      <c r="D2" s="4">
        <f t="shared" ref="D2:D16" si="2">C2*1.2</f>
        <v>504</v>
      </c>
      <c r="E2" s="5">
        <f t="shared" ref="E2:E16" si="3">R2</f>
        <v>8500000</v>
      </c>
      <c r="F2" s="4">
        <f t="shared" ref="F2:F15" si="4">ROUND((E2/B2),0)</f>
        <v>24286</v>
      </c>
      <c r="G2" s="4">
        <f t="shared" ref="G2:G15" si="5">ROUND((E2/C2),0)</f>
        <v>20238</v>
      </c>
      <c r="H2" s="4">
        <f t="shared" ref="H2:H15" si="6">ROUND((E2/D2),0)</f>
        <v>16865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420</v>
      </c>
      <c r="Q2">
        <f t="shared" ref="Q2:Q10" si="9">P2/1.2</f>
        <v>350</v>
      </c>
      <c r="R2" s="2">
        <v>8500000</v>
      </c>
      <c r="S2" s="2"/>
    </row>
    <row r="3" spans="1:19" x14ac:dyDescent="0.25">
      <c r="A3" s="4">
        <v>2</v>
      </c>
      <c r="B3" s="4">
        <f t="shared" si="0"/>
        <v>458.33333333333337</v>
      </c>
      <c r="C3" s="4">
        <f t="shared" si="1"/>
        <v>550</v>
      </c>
      <c r="D3" s="4">
        <f t="shared" si="2"/>
        <v>660</v>
      </c>
      <c r="E3" s="5">
        <f t="shared" si="3"/>
        <v>10000000</v>
      </c>
      <c r="F3" s="78">
        <f t="shared" si="4"/>
        <v>21818</v>
      </c>
      <c r="G3" s="78">
        <f t="shared" si="5"/>
        <v>18182</v>
      </c>
      <c r="H3" s="78">
        <f t="shared" si="6"/>
        <v>15152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550</v>
      </c>
      <c r="Q3" s="7">
        <f t="shared" si="9"/>
        <v>458.33333333333337</v>
      </c>
      <c r="R3" s="79">
        <v>10000000</v>
      </c>
      <c r="S3" s="2"/>
    </row>
    <row r="4" spans="1:19" x14ac:dyDescent="0.25">
      <c r="A4" s="4">
        <v>3</v>
      </c>
      <c r="B4" s="4">
        <f t="shared" si="0"/>
        <v>373</v>
      </c>
      <c r="C4" s="4">
        <f t="shared" si="1"/>
        <v>447.59999999999997</v>
      </c>
      <c r="D4" s="4">
        <f t="shared" si="2"/>
        <v>537.11999999999989</v>
      </c>
      <c r="E4" s="5">
        <f t="shared" si="3"/>
        <v>7200000</v>
      </c>
      <c r="F4" s="78">
        <f t="shared" si="4"/>
        <v>19303</v>
      </c>
      <c r="G4" s="78">
        <f t="shared" si="5"/>
        <v>16086</v>
      </c>
      <c r="H4" s="78">
        <f t="shared" si="6"/>
        <v>13405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2:P10" si="10">O4/1.2</f>
        <v>0</v>
      </c>
      <c r="Q4" s="7">
        <v>373</v>
      </c>
      <c r="R4" s="79">
        <v>7200000</v>
      </c>
      <c r="S4" s="2"/>
    </row>
    <row r="5" spans="1:19" x14ac:dyDescent="0.25">
      <c r="A5" s="4">
        <v>4</v>
      </c>
      <c r="B5" s="4">
        <f t="shared" si="0"/>
        <v>308.33333333333337</v>
      </c>
      <c r="C5" s="4">
        <f t="shared" si="1"/>
        <v>370.00000000000006</v>
      </c>
      <c r="D5" s="4">
        <f t="shared" si="2"/>
        <v>444.00000000000006</v>
      </c>
      <c r="E5" s="5">
        <f t="shared" si="3"/>
        <v>7300000</v>
      </c>
      <c r="F5" s="78">
        <f t="shared" si="4"/>
        <v>23676</v>
      </c>
      <c r="G5" s="78">
        <f t="shared" si="5"/>
        <v>19730</v>
      </c>
      <c r="H5" s="78">
        <f t="shared" si="6"/>
        <v>16441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370</v>
      </c>
      <c r="Q5" s="7">
        <f t="shared" si="9"/>
        <v>308.33333333333337</v>
      </c>
      <c r="R5" s="79">
        <v>7300000</v>
      </c>
      <c r="S5" s="2"/>
    </row>
    <row r="6" spans="1:19" x14ac:dyDescent="0.25">
      <c r="A6" s="4">
        <v>5</v>
      </c>
      <c r="B6" s="4">
        <f t="shared" si="0"/>
        <v>440</v>
      </c>
      <c r="C6" s="4">
        <f t="shared" si="1"/>
        <v>528</v>
      </c>
      <c r="D6" s="4">
        <f t="shared" si="2"/>
        <v>633.6</v>
      </c>
      <c r="E6" s="5">
        <f t="shared" si="3"/>
        <v>9800000</v>
      </c>
      <c r="F6" s="78">
        <f t="shared" si="4"/>
        <v>22273</v>
      </c>
      <c r="G6" s="78">
        <f t="shared" si="5"/>
        <v>18561</v>
      </c>
      <c r="H6" s="78">
        <f t="shared" si="6"/>
        <v>15467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440</v>
      </c>
      <c r="R6" s="79">
        <v>9800000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411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380</v>
      </c>
      <c r="H28" s="10">
        <v>22000</v>
      </c>
      <c r="I28" s="10">
        <f>G28*H28</f>
        <v>8360000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f>G28*1.2</f>
        <v>456</v>
      </c>
      <c r="H29" s="10">
        <f>G29/G28</f>
        <v>1.2</v>
      </c>
    </row>
    <row r="30" spans="1:19" s="10" customFormat="1" x14ac:dyDescent="0.25">
      <c r="F30" s="57" t="s">
        <v>73</v>
      </c>
      <c r="G30" s="57">
        <v>22000</v>
      </c>
    </row>
    <row r="31" spans="1:19" s="10" customFormat="1" x14ac:dyDescent="0.25">
      <c r="C31" s="75"/>
      <c r="D31" s="75"/>
      <c r="F31" s="75" t="s">
        <v>74</v>
      </c>
      <c r="G31" s="75">
        <f>G28*G30</f>
        <v>8360000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7524000</v>
      </c>
    </row>
    <row r="33" spans="3:7" s="10" customFormat="1" x14ac:dyDescent="0.25">
      <c r="C33" s="75"/>
      <c r="D33" s="75"/>
      <c r="F33" s="75" t="s">
        <v>25</v>
      </c>
      <c r="G33" s="75">
        <f>G31*80%</f>
        <v>6688000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2023-08-31T11:30:59Z</dcterms:modified>
</cp:coreProperties>
</file>