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19641249-AAE3-4C50-825F-FAB1086737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4" sheetId="7" r:id="rId3"/>
    <sheet name="Sheet2" sheetId="5" r:id="rId4"/>
    <sheet name="Sheet3" sheetId="6" r:id="rId5"/>
    <sheet name="Sheet6" sheetId="9" r:id="rId6"/>
    <sheet name="Sheet7" sheetId="10" r:id="rId7"/>
    <sheet name="Sheet8" sheetId="11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1" i="1" l="1"/>
  <c r="B20" i="1"/>
  <c r="H17" i="1"/>
  <c r="H16" i="1"/>
  <c r="F7" i="1"/>
  <c r="G6" i="1"/>
  <c r="B10" i="1"/>
  <c r="H29" i="1"/>
  <c r="J29" i="1"/>
  <c r="J31" i="1" l="1"/>
  <c r="J30" i="1"/>
  <c r="E68" i="1"/>
  <c r="E69" i="1" s="1"/>
  <c r="H28" i="1" l="1"/>
  <c r="H27" i="1"/>
  <c r="B8" i="1" l="1"/>
  <c r="J27" i="1" l="1"/>
  <c r="J32" i="1"/>
  <c r="G27" i="1"/>
  <c r="G28" i="1" l="1"/>
  <c r="G29" i="1"/>
  <c r="G30" i="1"/>
  <c r="H30" i="1"/>
  <c r="G31" i="1"/>
  <c r="H31" i="1"/>
  <c r="G32" i="1"/>
  <c r="H32" i="1"/>
  <c r="G33" i="1"/>
  <c r="H33" i="1"/>
  <c r="G35" i="1"/>
  <c r="J35" i="1" s="1"/>
  <c r="G36" i="1"/>
  <c r="H37" i="1"/>
  <c r="H36" i="1" l="1"/>
  <c r="J36" i="1"/>
  <c r="H35" i="1"/>
  <c r="I35" i="1"/>
  <c r="D36" i="1" l="1"/>
  <c r="J28" i="1" l="1"/>
  <c r="I32" i="1" l="1"/>
  <c r="I31" i="1"/>
  <c r="I33" i="1"/>
  <c r="D37" i="1" l="1"/>
  <c r="I27" i="1"/>
  <c r="I36" i="1" l="1"/>
  <c r="D35" i="1"/>
  <c r="I28" i="1"/>
  <c r="I29" i="1"/>
  <c r="I30" i="1"/>
  <c r="H3" i="1" l="1"/>
  <c r="B5" i="1" l="1"/>
  <c r="B11" i="1" l="1"/>
  <c r="B6" i="1"/>
  <c r="B14" i="1"/>
  <c r="B12" i="1" l="1"/>
  <c r="B13" i="1" s="1"/>
  <c r="B15" i="1" s="1"/>
  <c r="B17" i="1" s="1"/>
  <c r="B21" i="1" l="1"/>
  <c r="B19" i="1"/>
  <c r="B18" i="1"/>
  <c r="B23" i="1"/>
</calcChain>
</file>

<file path=xl/sharedStrings.xml><?xml version="1.0" encoding="utf-8"?>
<sst xmlns="http://schemas.openxmlformats.org/spreadsheetml/2006/main" count="35" uniqueCount="34">
  <si>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</si>
  <si>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</si>
  <si>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</si>
  <si>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</si>
  <si>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</si>
  <si>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</si>
  <si>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</si>
  <si>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</si>
  <si>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</si>
  <si>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</si>
  <si>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</si>
  <si>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</si>
  <si>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</si>
  <si>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</si>
  <si>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</si>
  <si>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</si>
  <si>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</si>
  <si>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</si>
  <si>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</si>
  <si>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</si>
  <si>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</si>
  <si>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</si>
  <si>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</si>
  <si>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</si>
  <si>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Measurement Carpet</t>
  </si>
  <si>
    <t xml:space="preserve">Value </t>
  </si>
  <si>
    <t>Bal</t>
  </si>
  <si>
    <t>Agreement carpet area</t>
  </si>
  <si>
    <t>RV</t>
  </si>
  <si>
    <t>DV</t>
  </si>
  <si>
    <t>Built up area</t>
  </si>
  <si>
    <t xml:space="preserve">Nagesh Shinde </t>
  </si>
  <si>
    <t>Bank Manager</t>
  </si>
  <si>
    <t>Discuss with Manoj sir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</si>
</sst>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1" applyFont="1" applyBorder="1"/>
    <xf numFmtId="43" fontId="13" fillId="0" borderId="1" xfId="0" applyNumberFormat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43" fontId="13" fillId="0" borderId="1" xfId="1" applyFont="1" applyFill="1" applyBorder="1"/>
    <xf numFmtId="10" fontId="13" fillId="0" borderId="1" xfId="0" applyNumberFormat="1" applyFont="1" applyBorder="1"/>
    <xf numFmtId="164" fontId="11" fillId="0" borderId="1" xfId="1" applyNumberFormat="1" applyFont="1" applyBorder="1"/>
    <xf numFmtId="0" fontId="11" fillId="2" borderId="1" xfId="0" applyFont="1" applyFill="1" applyBorder="1"/>
    <xf numFmtId="43" fontId="14" fillId="0" borderId="9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43" fontId="13" fillId="0" borderId="1" xfId="1" applyFont="1" applyFill="1" applyBorder="1" applyAlignment="1">
      <alignment wrapText="1"/>
    </xf>
    <xf numFmtId="2" fontId="0" fillId="0" borderId="0" xfId="1" applyNumberFormat="1" applyFont="1" applyFill="1"/>
    <xf numFmtId="43" fontId="0" fillId="0" borderId="0" xfId="1" applyFont="1" applyFill="1"/>
    <xf numFmtId="43" fontId="11" fillId="2" borderId="1" xfId="0" applyNumberFormat="1" applyFont="1" applyFill="1" applyBorder="1"/>
    <xf numFmtId="10" fontId="11" fillId="2" borderId="1" xfId="1" applyNumberFormat="1" applyFont="1" applyFill="1" applyBorder="1"/>
    <xf numFmtId="43" fontId="11" fillId="2" borderId="1" xfId="1" applyFont="1" applyFill="1" applyBorder="1"/>
    <xf numFmtId="43" fontId="14" fillId="2" borderId="1" xfId="0" applyNumberFormat="1" applyFont="1" applyFill="1" applyBorder="1"/>
    <xf numFmtId="164" fontId="12" fillId="2" borderId="1" xfId="0" applyNumberFormat="1" applyFont="1" applyFill="1" applyBorder="1"/>
    <xf numFmtId="43" fontId="12" fillId="0" borderId="1" xfId="0" applyNumberFormat="1" applyFont="1" applyBorder="1"/>
    <xf numFmtId="0" fontId="12" fillId="0" borderId="1" xfId="0" applyFont="1" applyBorder="1"/>
    <xf numFmtId="43" fontId="12" fillId="0" borderId="1" xfId="1" applyFont="1" applyFill="1" applyBorder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  <xf numFmtId="0" fontId="0" fillId="3" borderId="8" xfId="0" applyFill="1" applyBorder="1"/>
    <xf numFmtId="0" fontId="0" fillId="3" borderId="0" xfId="0" applyFill="1"/>
    <xf numFmtId="43" fontId="0" fillId="3" borderId="8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316156</xdr:colOff>
      <xdr:row>45</xdr:row>
      <xdr:rowOff>115512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E24057-0E46-45B1-837F-399470572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17756" cy="8688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30451</xdr:colOff>
      <xdr:row>47</xdr:row>
      <xdr:rowOff>29829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210AF8D-4C6C-4368-A60D-9A6697893F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441651" cy="89833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259168</xdr:colOff>
      <xdr:row>46</xdr:row>
      <xdr:rowOff>96486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8A2AFD0-11FA-4854-93C2-F5B813256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79968" cy="8859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335123</xdr:colOff>
      <xdr:row>46</xdr:row>
      <xdr:rowOff>153644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CFDCA51-C995-4F3B-9BE8-1E99F844A1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27123" cy="891664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97050</xdr:colOff>
      <xdr:row>44</xdr:row>
      <xdr:rowOff>77381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53D4CC-0BC5-42B3-B6AB-53059E0F3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98650" cy="8459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11568</xdr:colOff>
      <xdr:row>47</xdr:row>
      <xdr:rowOff>58408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52FD4D-AE37-4B2A-879F-2FEC4D432A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41968" cy="901190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344990</xdr:colOff>
      <xdr:row>45</xdr:row>
      <xdr:rowOff>1196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28CC18-3920-434B-8BB0-1B87187CF2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75390" cy="857369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68471</xdr:colOff>
      <xdr:row>44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A94ED3-916C-4B61-97EE-89CCA1332D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70071" cy="844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9"/>
  <sheetViews>
    <sheetView tabSelected="1" zoomScaleNormal="100" workbookViewId="0">
      <selection activeCell="B4" sqref="B4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8" t="s">
        <v>33</v>
      </c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30"/>
      <c r="B2" s="47"/>
      <c r="C2" s="47"/>
      <c r="D2" s="48"/>
      <c r="E2" s="18"/>
      <c r="F2" t="s">
        <v>13</v>
      </c>
      <c r="I2" s="5"/>
      <c r="L2" s="4"/>
      <c r="O2" s="5"/>
    </row>
    <row r="3" spans="1:15" ht="16.5" x14ac:dyDescent="0.3">
      <c r="A3" s="30" t="s">
        <v>0</v>
      </c>
      <c r="B3" s="39">
        <v>55000</v>
      </c>
      <c r="C3" s="39"/>
      <c r="D3" s="52"/>
      <c r="E3" s="14"/>
      <c r="F3" s="4">
        <v>2019</v>
      </c>
      <c r="G3" s="6">
        <v>2023</v>
      </c>
      <c r="H3" s="7">
        <f>G3-F3</f>
        <v>4</v>
      </c>
      <c r="I3" s="5"/>
      <c r="L3" s="4"/>
      <c r="M3" s="6"/>
      <c r="N3" s="7"/>
      <c r="O3" s="5"/>
    </row>
    <row r="4" spans="1:15" ht="33" x14ac:dyDescent="0.3">
      <c r="A4" s="32" t="s">
        <v>1</v>
      </c>
      <c r="B4" s="39">
        <v>3000</v>
      </c>
      <c r="C4" s="39"/>
      <c r="D4" s="52"/>
      <c r="E4" s="14"/>
      <c r="F4" s="8"/>
      <c r="G4" s="6"/>
      <c r="H4" s="7"/>
      <c r="I4" s="5"/>
      <c r="L4" s="8"/>
      <c r="M4" s="6"/>
      <c r="N4" s="7"/>
      <c r="O4" s="5"/>
    </row>
    <row r="5" spans="1:15" ht="16.5" x14ac:dyDescent="0.3">
      <c r="A5" s="30" t="s">
        <v>2</v>
      </c>
      <c r="B5" s="39">
        <f>B3-B4</f>
        <v>52000</v>
      </c>
      <c r="C5" s="49"/>
      <c r="D5" s="52"/>
      <c r="F5" t="s">
        <v>27</v>
      </c>
      <c r="G5" s="31" t="s">
        <v>30</v>
      </c>
      <c r="H5" s="22"/>
      <c r="I5" s="5"/>
      <c r="L5" s="4"/>
      <c r="M5" s="6"/>
      <c r="N5" s="7"/>
      <c r="O5" s="5"/>
    </row>
    <row r="6" spans="1:15" ht="16.5" x14ac:dyDescent="0.3">
      <c r="A6" s="30" t="s">
        <v>3</v>
      </c>
      <c r="B6" s="39">
        <f>B4</f>
        <v>3000</v>
      </c>
      <c r="C6" s="39"/>
      <c r="D6" s="52"/>
      <c r="E6" s="14"/>
      <c r="F6" s="14">
        <v>2346</v>
      </c>
      <c r="G6" s="31">
        <f>261.63*10.764</f>
        <v>2816.1853199999996</v>
      </c>
      <c r="H6" s="22"/>
      <c r="I6" s="43"/>
      <c r="J6" s="19"/>
      <c r="L6" s="4"/>
      <c r="M6" s="6"/>
      <c r="N6" s="7"/>
      <c r="O6" s="5"/>
    </row>
    <row r="7" spans="1:15" ht="16.5" x14ac:dyDescent="0.3">
      <c r="A7" s="30" t="s">
        <v>4</v>
      </c>
      <c r="B7" s="33">
        <v>4</v>
      </c>
      <c r="C7" s="33"/>
      <c r="D7" s="42"/>
      <c r="F7" s="14">
        <f>F6*1.2</f>
        <v>2815.2</v>
      </c>
      <c r="G7" s="31"/>
      <c r="H7" s="22"/>
      <c r="I7" s="43"/>
      <c r="J7" s="19"/>
      <c r="L7" s="4"/>
      <c r="M7" s="9"/>
      <c r="N7" s="10"/>
      <c r="O7" s="5"/>
    </row>
    <row r="8" spans="1:15" ht="16.5" x14ac:dyDescent="0.3">
      <c r="A8" s="30" t="s">
        <v>5</v>
      </c>
      <c r="B8" s="33">
        <f>B9-B7</f>
        <v>56</v>
      </c>
      <c r="C8" s="33"/>
      <c r="D8" s="42"/>
      <c r="F8" s="14"/>
      <c r="G8" s="41"/>
      <c r="H8" s="45"/>
      <c r="I8" s="19"/>
      <c r="J8" s="19"/>
      <c r="L8" s="4"/>
      <c r="M8" s="9"/>
      <c r="N8" s="10"/>
      <c r="O8" s="5"/>
    </row>
    <row r="9" spans="1:15" ht="16.5" x14ac:dyDescent="0.3">
      <c r="A9" s="30" t="s">
        <v>6</v>
      </c>
      <c r="B9" s="33">
        <v>60</v>
      </c>
      <c r="C9" s="33"/>
      <c r="D9" s="42"/>
      <c r="F9" s="26"/>
      <c r="G9" s="34"/>
      <c r="H9" s="44"/>
      <c r="I9" s="19"/>
      <c r="J9" s="19"/>
      <c r="K9" s="17"/>
      <c r="L9" s="17"/>
      <c r="M9" s="15"/>
      <c r="N9" s="10"/>
      <c r="O9" s="5"/>
    </row>
    <row r="10" spans="1:15" ht="33" x14ac:dyDescent="0.3">
      <c r="A10" s="32" t="s">
        <v>7</v>
      </c>
      <c r="B10" s="33">
        <f>90*0/B9</f>
        <v>0</v>
      </c>
      <c r="C10" s="33"/>
      <c r="D10" s="42"/>
      <c r="F10" s="14"/>
      <c r="G10" s="34"/>
      <c r="H10" s="44"/>
      <c r="I10" s="19"/>
      <c r="J10" s="19"/>
      <c r="K10" s="17"/>
      <c r="L10" s="17"/>
      <c r="M10" s="15"/>
      <c r="N10" s="10"/>
      <c r="O10" s="5"/>
    </row>
    <row r="11" spans="1:15" ht="16.5" x14ac:dyDescent="0.3">
      <c r="A11" s="30"/>
      <c r="B11" s="40">
        <f>B10%</f>
        <v>0</v>
      </c>
      <c r="C11" s="40"/>
      <c r="D11" s="53"/>
      <c r="E11" s="50"/>
      <c r="F11" s="14"/>
      <c r="G11" s="34"/>
      <c r="H11" s="46"/>
      <c r="I11" s="19"/>
      <c r="J11" s="19"/>
      <c r="K11" s="17"/>
      <c r="L11" s="17"/>
      <c r="M11" s="15"/>
      <c r="N11" s="11"/>
      <c r="O11" s="5"/>
    </row>
    <row r="12" spans="1:15" ht="16.5" x14ac:dyDescent="0.3">
      <c r="A12" s="30" t="s">
        <v>8</v>
      </c>
      <c r="B12" s="39">
        <f>B6*B11</f>
        <v>0</v>
      </c>
      <c r="C12" s="39"/>
      <c r="D12" s="52"/>
      <c r="E12" s="51"/>
      <c r="F12" s="14"/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30" t="s">
        <v>9</v>
      </c>
      <c r="B13" s="39">
        <f>B6-B12</f>
        <v>3000</v>
      </c>
      <c r="C13" s="39"/>
      <c r="D13" s="54"/>
      <c r="E13" s="51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30" t="s">
        <v>2</v>
      </c>
      <c r="B14" s="39">
        <f>B5</f>
        <v>52000</v>
      </c>
      <c r="C14" s="39"/>
      <c r="D14" s="52"/>
      <c r="E14" s="14"/>
      <c r="F14" s="17"/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30" t="s">
        <v>10</v>
      </c>
      <c r="B15" s="39">
        <f>B14+B13</f>
        <v>55000</v>
      </c>
      <c r="C15" s="59"/>
      <c r="D15" s="52"/>
      <c r="E15" s="14"/>
      <c r="F15" s="17" t="s">
        <v>24</v>
      </c>
      <c r="G15" s="27" t="s">
        <v>26</v>
      </c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55" t="s">
        <v>23</v>
      </c>
      <c r="B16" s="55">
        <v>2346</v>
      </c>
      <c r="C16" s="58"/>
      <c r="D16" s="42"/>
      <c r="E16" s="14"/>
      <c r="F16" s="26">
        <v>2256</v>
      </c>
      <c r="G16" s="28"/>
      <c r="H16" s="13">
        <f>701+9+85+25+149+32+29+181+52+3+13+17+157+40+14+47+184+41+39+217+208+12</f>
        <v>2255</v>
      </c>
      <c r="I16" s="12"/>
      <c r="L16" s="4"/>
      <c r="N16" s="10"/>
      <c r="O16" s="5"/>
    </row>
    <row r="17" spans="1:15" ht="16.5" x14ac:dyDescent="0.3">
      <c r="A17" s="55" t="s">
        <v>25</v>
      </c>
      <c r="B17" s="55">
        <f>B15*B16</f>
        <v>129030000</v>
      </c>
      <c r="C17" s="57"/>
      <c r="D17" s="55"/>
      <c r="E17" s="14"/>
      <c r="F17" s="26"/>
      <c r="G17" s="26"/>
      <c r="H17" s="13">
        <f>F6-H16</f>
        <v>91</v>
      </c>
      <c r="I17" s="12"/>
      <c r="L17" s="4"/>
      <c r="N17" s="13"/>
      <c r="O17" s="12"/>
    </row>
    <row r="18" spans="1:15" ht="16.5" x14ac:dyDescent="0.3">
      <c r="A18" s="55" t="s">
        <v>28</v>
      </c>
      <c r="B18" s="55">
        <f>B17*0.9</f>
        <v>116127000</v>
      </c>
      <c r="C18" s="57"/>
      <c r="D18" s="55"/>
      <c r="E18" s="14"/>
      <c r="F18" s="26" t="s">
        <v>32</v>
      </c>
      <c r="G18" s="26"/>
      <c r="H18" s="13"/>
      <c r="I18" s="12"/>
      <c r="N18" s="13"/>
      <c r="O18" s="14"/>
    </row>
    <row r="19" spans="1:15" ht="16.5" x14ac:dyDescent="0.3">
      <c r="A19" s="55" t="s">
        <v>29</v>
      </c>
      <c r="B19" s="55">
        <f>B17*0.8</f>
        <v>103224000</v>
      </c>
      <c r="C19" s="57"/>
      <c r="D19" s="55"/>
      <c r="E19" s="14"/>
      <c r="F19" s="26" t="s">
        <v>31</v>
      </c>
      <c r="G19" s="26"/>
      <c r="H19" s="13"/>
      <c r="I19" s="12"/>
      <c r="N19" s="13"/>
      <c r="O19" s="14"/>
    </row>
    <row r="20" spans="1:15" ht="16.5" x14ac:dyDescent="0.3">
      <c r="A20" s="55" t="s">
        <v>12</v>
      </c>
      <c r="B20" s="55">
        <f>2816*B4</f>
        <v>8448000</v>
      </c>
      <c r="C20" s="35"/>
      <c r="D20" s="55"/>
      <c r="E20" s="14"/>
      <c r="F20" s="14">
        <v>9820927890</v>
      </c>
      <c r="G20" s="14"/>
      <c r="I20" s="5"/>
    </row>
    <row r="21" spans="1:15" ht="16.5" x14ac:dyDescent="0.3">
      <c r="A21" s="55" t="s">
        <v>16</v>
      </c>
      <c r="B21" s="55">
        <f>B17*0.03/12</f>
        <v>322575</v>
      </c>
      <c r="C21" s="35"/>
      <c r="D21" s="56"/>
      <c r="E21" s="14"/>
      <c r="L21">
        <f>2023-1995</f>
        <v>28</v>
      </c>
    </row>
    <row r="22" spans="1:15" x14ac:dyDescent="0.25">
      <c r="B22" s="24"/>
      <c r="C22" s="24"/>
    </row>
    <row r="23" spans="1:15" x14ac:dyDescent="0.25">
      <c r="B23" s="24">
        <f>B17/419</f>
        <v>307947.49403341289</v>
      </c>
      <c r="C23" s="24"/>
    </row>
    <row r="24" spans="1:15" x14ac:dyDescent="0.25">
      <c r="F24" s="14"/>
    </row>
    <row r="25" spans="1:15" x14ac:dyDescent="0.25">
      <c r="D25" t="s">
        <v>14</v>
      </c>
    </row>
    <row r="26" spans="1:15" x14ac:dyDescent="0.25">
      <c r="B26" s="21" t="s">
        <v>20</v>
      </c>
      <c r="C26" s="21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21"/>
      <c r="C27" s="21">
        <v>2350</v>
      </c>
      <c r="D27" s="20"/>
      <c r="E27" s="20"/>
      <c r="F27" s="20">
        <v>99900000</v>
      </c>
      <c r="G27" s="22">
        <f t="shared" ref="G27:G33" si="0">F27/C27</f>
        <v>42510.638297872341</v>
      </c>
      <c r="H27" s="22" t="e">
        <f>F27/D27</f>
        <v>#DIV/0!</v>
      </c>
      <c r="I27" s="22" t="e">
        <f t="shared" ref="I27:I33" si="1">F27/B27</f>
        <v>#DIV/0!</v>
      </c>
      <c r="J27" s="20">
        <f>D27/C27</f>
        <v>0</v>
      </c>
      <c r="K27" s="29"/>
    </row>
    <row r="28" spans="1:15" ht="17.25" x14ac:dyDescent="0.3">
      <c r="B28" s="21"/>
      <c r="C28" s="21">
        <v>2350</v>
      </c>
      <c r="D28" s="20"/>
      <c r="E28" s="20"/>
      <c r="F28" s="20">
        <v>115000000</v>
      </c>
      <c r="G28" s="22">
        <f t="shared" si="0"/>
        <v>48936.170212765959</v>
      </c>
      <c r="H28" s="22" t="e">
        <f>F28/D28</f>
        <v>#DIV/0!</v>
      </c>
      <c r="I28" s="22" t="e">
        <f t="shared" si="1"/>
        <v>#DIV/0!</v>
      </c>
      <c r="J28" s="20">
        <f>D28/C28</f>
        <v>0</v>
      </c>
      <c r="K28" s="29"/>
    </row>
    <row r="29" spans="1:15" x14ac:dyDescent="0.25">
      <c r="B29" s="21"/>
      <c r="C29" s="60">
        <v>2346</v>
      </c>
      <c r="D29" s="61"/>
      <c r="E29" s="61"/>
      <c r="F29" s="62">
        <v>129000000</v>
      </c>
      <c r="G29" s="62">
        <f t="shared" si="0"/>
        <v>54987.212276214836</v>
      </c>
      <c r="H29" s="22" t="e">
        <f>F29/D29</f>
        <v>#DIV/0!</v>
      </c>
      <c r="I29" s="22" t="e">
        <f t="shared" si="1"/>
        <v>#DIV/0!</v>
      </c>
      <c r="J29" s="20">
        <f>D29/C29</f>
        <v>0</v>
      </c>
    </row>
    <row r="30" spans="1:15" x14ac:dyDescent="0.25">
      <c r="B30" s="21"/>
      <c r="C30" s="60">
        <v>2089</v>
      </c>
      <c r="D30" s="61"/>
      <c r="E30" s="61"/>
      <c r="F30" s="62">
        <v>114800000</v>
      </c>
      <c r="G30" s="62">
        <f t="shared" si="0"/>
        <v>54954.523695548109</v>
      </c>
      <c r="H30" s="22" t="e">
        <f t="shared" ref="H30:H33" si="2">F30/D30</f>
        <v>#DIV/0!</v>
      </c>
      <c r="I30" s="22" t="e">
        <f t="shared" si="1"/>
        <v>#DIV/0!</v>
      </c>
      <c r="J30" s="20">
        <f>D30/C30</f>
        <v>0</v>
      </c>
    </row>
    <row r="31" spans="1:15" x14ac:dyDescent="0.25">
      <c r="C31" s="60">
        <v>1175</v>
      </c>
      <c r="D31" s="63"/>
      <c r="E31" s="64"/>
      <c r="F31" s="65">
        <v>64600000</v>
      </c>
      <c r="G31" s="65">
        <f t="shared" si="0"/>
        <v>54978.723404255317</v>
      </c>
      <c r="H31" s="22" t="e">
        <f t="shared" si="2"/>
        <v>#DIV/0!</v>
      </c>
      <c r="I31" s="37" t="e">
        <f t="shared" si="1"/>
        <v>#DIV/0!</v>
      </c>
      <c r="J31" s="20">
        <f>D31/C31</f>
        <v>0</v>
      </c>
    </row>
    <row r="32" spans="1:15" x14ac:dyDescent="0.25">
      <c r="F32" s="37"/>
      <c r="G32" s="37" t="e">
        <f t="shared" si="0"/>
        <v>#DIV/0!</v>
      </c>
      <c r="H32" s="37" t="e">
        <f t="shared" si="2"/>
        <v>#DIV/0!</v>
      </c>
      <c r="I32" s="37" t="e">
        <f t="shared" si="1"/>
        <v>#DIV/0!</v>
      </c>
      <c r="J32" t="e">
        <f>B32/C32</f>
        <v>#DIV/0!</v>
      </c>
    </row>
    <row r="33" spans="1:10" x14ac:dyDescent="0.25">
      <c r="F33" s="36"/>
      <c r="G33" s="37" t="e">
        <f t="shared" si="0"/>
        <v>#DIV/0!</v>
      </c>
      <c r="H33" s="37" t="e">
        <f t="shared" si="2"/>
        <v>#DIV/0!</v>
      </c>
      <c r="I33" s="37" t="e">
        <f t="shared" si="1"/>
        <v>#DIV/0!</v>
      </c>
    </row>
    <row r="34" spans="1:10" x14ac:dyDescent="0.25">
      <c r="B34" s="18" t="s">
        <v>22</v>
      </c>
    </row>
    <row r="35" spans="1:10" x14ac:dyDescent="0.25">
      <c r="D35" t="e">
        <f>C35/B35</f>
        <v>#DIV/0!</v>
      </c>
      <c r="E35">
        <v>336000</v>
      </c>
      <c r="F35">
        <v>30000</v>
      </c>
      <c r="G35">
        <f>F35+E35+C35</f>
        <v>366000</v>
      </c>
      <c r="H35" t="e">
        <f>G35/B35</f>
        <v>#DIV/0!</v>
      </c>
      <c r="I35" s="14" t="e">
        <f>G35/#REF!</f>
        <v>#REF!</v>
      </c>
      <c r="J35" t="e">
        <f>G35/A35</f>
        <v>#DIV/0!</v>
      </c>
    </row>
    <row r="36" spans="1:10" x14ac:dyDescent="0.25">
      <c r="D36" t="e">
        <f>C36/B36</f>
        <v>#DIV/0!</v>
      </c>
      <c r="E36">
        <v>287800</v>
      </c>
      <c r="F36">
        <v>30000</v>
      </c>
      <c r="G36">
        <f>F36+E36+C36</f>
        <v>317800</v>
      </c>
      <c r="H36" t="e">
        <f>G36/B36</f>
        <v>#DIV/0!</v>
      </c>
      <c r="I36" s="14" t="e">
        <f>G36/#REF!</f>
        <v>#REF!</v>
      </c>
      <c r="J36" t="e">
        <f>G36/A36</f>
        <v>#DIV/0!</v>
      </c>
    </row>
    <row r="37" spans="1:10" x14ac:dyDescent="0.25">
      <c r="D37" t="e">
        <f>C37/B37</f>
        <v>#DIV/0!</v>
      </c>
      <c r="H37" t="e">
        <f>G37/B37</f>
        <v>#DIV/0!</v>
      </c>
    </row>
    <row r="38" spans="1:10" ht="15.75" x14ac:dyDescent="0.25">
      <c r="A38" s="16"/>
    </row>
    <row r="39" spans="1:10" ht="15.75" x14ac:dyDescent="0.25">
      <c r="A39" s="16"/>
    </row>
    <row r="40" spans="1:10" ht="15.75" x14ac:dyDescent="0.25">
      <c r="A40" s="16"/>
    </row>
    <row r="41" spans="1:10" ht="15.75" x14ac:dyDescent="0.25">
      <c r="A41" s="16"/>
    </row>
    <row r="42" spans="1:10" ht="15.75" x14ac:dyDescent="0.25">
      <c r="A42" s="16"/>
    </row>
    <row r="43" spans="1:10" ht="15.75" x14ac:dyDescent="0.25">
      <c r="A43" s="16"/>
    </row>
    <row r="44" spans="1:10" ht="15.75" x14ac:dyDescent="0.25">
      <c r="A44" s="16"/>
    </row>
    <row r="55" spans="4:6" x14ac:dyDescent="0.25">
      <c r="D55">
        <v>36000</v>
      </c>
      <c r="E55">
        <v>5000</v>
      </c>
    </row>
    <row r="56" spans="4:6" x14ac:dyDescent="0.25">
      <c r="E56">
        <v>2000</v>
      </c>
    </row>
    <row r="57" spans="4:6" x14ac:dyDescent="0.25">
      <c r="E57">
        <v>2000</v>
      </c>
    </row>
    <row r="58" spans="4:6" x14ac:dyDescent="0.25">
      <c r="E58">
        <v>3000</v>
      </c>
    </row>
    <row r="59" spans="4:6" x14ac:dyDescent="0.25">
      <c r="E59">
        <v>500</v>
      </c>
    </row>
    <row r="60" spans="4:6" x14ac:dyDescent="0.25">
      <c r="E60">
        <v>2000</v>
      </c>
    </row>
    <row r="61" spans="4:6" x14ac:dyDescent="0.25">
      <c r="E61">
        <v>4000</v>
      </c>
    </row>
    <row r="62" spans="4:6" x14ac:dyDescent="0.25">
      <c r="E62">
        <v>1500</v>
      </c>
    </row>
    <row r="63" spans="4:6" x14ac:dyDescent="0.25">
      <c r="E63">
        <v>1000</v>
      </c>
    </row>
    <row r="64" spans="4:6" x14ac:dyDescent="0.25">
      <c r="D64" s="14"/>
      <c r="E64" s="14">
        <v>1000</v>
      </c>
      <c r="F64" s="14"/>
    </row>
    <row r="65" spans="5:5" x14ac:dyDescent="0.25">
      <c r="E65">
        <v>1500</v>
      </c>
    </row>
    <row r="66" spans="5:5" x14ac:dyDescent="0.25">
      <c r="E66">
        <v>4000</v>
      </c>
    </row>
    <row r="67" spans="5:5" x14ac:dyDescent="0.25">
      <c r="E67">
        <v>4000</v>
      </c>
    </row>
    <row r="68" spans="5:5" x14ac:dyDescent="0.25">
      <c r="E68">
        <f>SUM(E55:E67)</f>
        <v>31500</v>
      </c>
    </row>
    <row r="69" spans="5:5" x14ac:dyDescent="0.25">
      <c r="E69">
        <f>D55-E68</f>
        <v>4500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F249A-12FB-4727-B2FE-D9F4B4E09EC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F644E-2415-4E63-8ACF-63D50CF97F7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68176-D1C4-43AA-BC23-FFFBA9A6B45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8E10B-792B-46C4-9214-2C6CB1874C0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DD029-B371-48AD-876D-8A8EB5B53F7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446EB-D7D3-41E4-B997-DF5DB952C4CA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7B47F-AD8C-47C7-91EE-0D78D00D39D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B5271-6E83-4BCB-B82E-A182F510657D}">
  <dimension ref="A1"/>
  <sheetViews>
    <sheetView workbookViewId="0">
      <selection activeCell="W25" sqref="W2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Sheet5</vt:lpstr>
      <vt:lpstr>Sheet4</vt:lpstr>
      <vt:lpstr>Sheet2</vt:lpstr>
      <vt:lpstr>Sheet3</vt:lpstr>
      <vt:lpstr>Sheet6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2023-08-28T11:25:05Z</dcterms:modified>
</cp:coreProperties>
</file>