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PNB _7 Bungalow Versova_Satish Pandurang Hegshetye\"/>
    </mc:Choice>
  </mc:AlternateContent>
  <xr:revisionPtr revIDLastSave="0" documentId="13_ncr:1_{AB70D6DC-7E12-4359-B243-9B5B0345CDF7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1" i="4" l="1"/>
  <c r="C5" i="25"/>
  <c r="C4" i="25"/>
  <c r="C3" i="25"/>
  <c r="P2" i="4"/>
  <c r="P3" i="4"/>
  <c r="B3" i="4" s="1"/>
  <c r="C3" i="4" s="1"/>
  <c r="D3" i="4" s="1"/>
  <c r="P4" i="4"/>
  <c r="P5" i="4"/>
  <c r="P6" i="4"/>
  <c r="B6" i="4"/>
  <c r="C6" i="4" s="1"/>
  <c r="Q7" i="4"/>
  <c r="B7" i="4" s="1"/>
  <c r="C7" i="4" s="1"/>
  <c r="D7" i="4" s="1"/>
  <c r="Q8" i="4"/>
  <c r="B8" i="4" s="1"/>
  <c r="C8" i="4" s="1"/>
  <c r="D8" i="4" s="1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H4" i="4" s="1"/>
  <c r="E3" i="4"/>
  <c r="E2" i="4"/>
  <c r="H29" i="4"/>
  <c r="G33" i="4"/>
  <c r="C20" i="25"/>
  <c r="C16" i="25"/>
  <c r="C17" i="25" s="1"/>
  <c r="H9" i="4" l="1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<sst xmlns="http://schemas.openxmlformats.org/spreadsheetml/2006/main" count="127" uniqueCount="85">
  <si>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</si>
  <si>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</si>
  <si>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</si>
  <si>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</si>
  <si>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</si>
  <si>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</si>
  <si>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</si>
  <si>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</si>
  <si>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</si>
  <si>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</si>
  <si>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</si>
  <si>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</si>
  <si>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</si>
  <si>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</si>
  <si>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</si>
  <si>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</si>
  <si>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</si>
  <si>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</si>
  <si>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</si>
  <si>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</si>
  <si>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</si>
  <si>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</si>
  <si>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</si>
  <si>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</si>
  <si>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</si>
  <si>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</si>
  <si>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</si>
  <si>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</si>
  <si>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</si>
  <si>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</si>
  <si>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</si>
  <si>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</si>
  <si>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</si>
  <si>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</si>
  <si>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</si>
  <si>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</si>
  <si>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</si>
  <si>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</si>
  <si>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</si>
  <si>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</si>
  <si>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</si>
  <si>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</si>
  <si>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</si>
  <si>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</si>
  <si>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</si>
  <si>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</si>
  <si>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</si>
  <si>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</si>
  <si>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</si>
  <si>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</si>
  <si>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</si>
  <si>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</si>
  <si>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</si>
  <si>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</si>
  <si>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</si>
  <si>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</si>
  <si>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</si>
  <si>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</si>
  <si>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</si>
  <si>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</si>
  <si>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</si>
  <si>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</si>
  <si>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</si>
  <si>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</si>
  <si>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</si>
  <si>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</si>
  <si>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</si>
  <si>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</si>
  <si>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</si>
  <si>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</si>
  <si>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</si>
  <si>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</si>
  <si>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</si>
  <si>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</si>
  <si>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</si>
  <si>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</si>
  <si>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</si>
  <si>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</si>
  <si>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</si>
  <si>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</si>
  <si>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</si>
  <si>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</si>
  <si>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</si>
  <si>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</si>
  <si>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1.20 to 1.25 Crs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</si>
</sst>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468492</xdr:colOff>
      <xdr:row>47</xdr:row>
      <xdr:rowOff>48844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393C4D-7B72-1491-907D-893A5B8E4B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60492" cy="873564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106576</xdr:colOff>
      <xdr:row>46</xdr:row>
      <xdr:rowOff>86960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E18BF6-14DD-BECC-BA7E-9018213B0C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08176" cy="88499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77997</xdr:colOff>
      <xdr:row>46</xdr:row>
      <xdr:rowOff>29802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B71EB8-F11A-10E3-3C0E-A8C2A694F0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79597" cy="879280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449950</xdr:colOff>
      <xdr:row>48</xdr:row>
      <xdr:rowOff>144125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72D545-B94A-9951-BA60-55A112FB0F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99550" cy="8954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392792</xdr:colOff>
      <xdr:row>47</xdr:row>
      <xdr:rowOff>20302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2DB1F3-1292-8E40-B6FB-D59DB686D2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42392" cy="897380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345160</xdr:colOff>
      <xdr:row>47</xdr:row>
      <xdr:rowOff>10776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A5EABD-ED7C-3931-224A-EFE6236F78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94760" cy="89642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173686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F8BEC8-9EB5-AD75-0D3B-B3B602A33B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23286" cy="89452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H31" sqref="H31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J25" sqref="J2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21000</v>
      </c>
      <c r="D3" s="24" t="s">
        <v>75</v>
      </c>
      <c r="E3" s="6" t="s">
        <v>83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18300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2700</v>
      </c>
      <c r="D13" s="24"/>
      <c r="F13" s="19"/>
    </row>
    <row r="14" spans="1:6" x14ac:dyDescent="0.25">
      <c r="A14" s="16" t="s">
        <v>15</v>
      </c>
      <c r="B14" s="20"/>
      <c r="C14" s="21">
        <f>C5</f>
        <v>18300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21000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575</v>
      </c>
      <c r="D18" s="26"/>
      <c r="F18" s="19"/>
    </row>
    <row r="19" spans="1:6" x14ac:dyDescent="0.25">
      <c r="A19" s="16" t="s">
        <v>73</v>
      </c>
      <c r="B19" s="6"/>
      <c r="C19" s="32">
        <f>C18*C16</f>
        <v>12075000</v>
      </c>
      <c r="D19" s="33"/>
      <c r="E19" s="70"/>
      <c r="F19" s="34"/>
    </row>
    <row r="20" spans="1:6" x14ac:dyDescent="0.25">
      <c r="A20" s="16" t="s">
        <v>24</v>
      </c>
      <c r="C20" s="35">
        <f>C19*90%</f>
        <v>10867500</v>
      </c>
      <c r="D20" s="32"/>
      <c r="F20" s="19"/>
    </row>
    <row r="21" spans="1:6" x14ac:dyDescent="0.25">
      <c r="A21" s="16" t="s">
        <v>25</v>
      </c>
      <c r="C21" s="35">
        <f>C19*80%</f>
        <v>9660000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1552500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25156.25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R6" sqref="R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605</v>
      </c>
      <c r="C2" s="4">
        <f t="shared" ref="C2:C16" si="1">B2*1.2</f>
        <v>726</v>
      </c>
      <c r="D2" s="4">
        <f t="shared" ref="D2:D16" si="2">C2*1.2</f>
        <v>871.19999999999993</v>
      </c>
      <c r="E2" s="5">
        <f t="shared" ref="E2:E16" si="3">R2</f>
        <v>14500000</v>
      </c>
      <c r="F2" s="78">
        <f t="shared" ref="F2:F15" si="4">ROUND((E2/B2),0)</f>
        <v>23967</v>
      </c>
      <c r="G2" s="78">
        <f t="shared" ref="G2:G15" si="5">ROUND((E2/C2),0)</f>
        <v>19972</v>
      </c>
      <c r="H2" s="78">
        <f t="shared" ref="H2:H15" si="6">ROUND((E2/D2),0)</f>
        <v>16644</v>
      </c>
      <c r="I2" s="78">
        <f t="shared" ref="I2:I15" si="7">T2</f>
        <v>0</v>
      </c>
      <c r="J2" s="78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605</v>
      </c>
      <c r="R2" s="79">
        <v>14500000</v>
      </c>
      <c r="S2" s="2"/>
    </row>
    <row r="3" spans="1:19" x14ac:dyDescent="0.25">
      <c r="A3" s="4">
        <v>2</v>
      </c>
      <c r="B3" s="4">
        <f t="shared" si="0"/>
        <v>537</v>
      </c>
      <c r="C3" s="4">
        <f t="shared" si="1"/>
        <v>644.4</v>
      </c>
      <c r="D3" s="4">
        <f t="shared" si="2"/>
        <v>773.28</v>
      </c>
      <c r="E3" s="5">
        <f t="shared" si="3"/>
        <v>13500000</v>
      </c>
      <c r="F3" s="78">
        <f t="shared" si="4"/>
        <v>25140</v>
      </c>
      <c r="G3" s="78">
        <f t="shared" si="5"/>
        <v>20950</v>
      </c>
      <c r="H3" s="78">
        <f t="shared" si="6"/>
        <v>17458</v>
      </c>
      <c r="I3" s="78">
        <f t="shared" si="7"/>
        <v>0</v>
      </c>
      <c r="J3" s="78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537</v>
      </c>
      <c r="R3" s="79">
        <v>13500000</v>
      </c>
      <c r="S3" s="2"/>
    </row>
    <row r="4" spans="1:19" x14ac:dyDescent="0.25">
      <c r="A4" s="4">
        <v>3</v>
      </c>
      <c r="B4" s="4">
        <f t="shared" si="0"/>
        <v>602</v>
      </c>
      <c r="C4" s="4">
        <f t="shared" si="1"/>
        <v>722.4</v>
      </c>
      <c r="D4" s="4">
        <f t="shared" si="2"/>
        <v>866.88</v>
      </c>
      <c r="E4" s="5">
        <f t="shared" si="3"/>
        <v>14000000</v>
      </c>
      <c r="F4" s="80">
        <f t="shared" si="4"/>
        <v>23256</v>
      </c>
      <c r="G4" s="80">
        <f t="shared" si="5"/>
        <v>19380</v>
      </c>
      <c r="H4" s="80">
        <f t="shared" si="6"/>
        <v>16150</v>
      </c>
      <c r="I4" s="80">
        <f t="shared" si="7"/>
        <v>0</v>
      </c>
      <c r="J4" s="80">
        <f t="shared" si="8"/>
        <v>0</v>
      </c>
      <c r="K4" s="81"/>
      <c r="L4" s="81"/>
      <c r="M4" s="81"/>
      <c r="N4" s="81"/>
      <c r="O4" s="81">
        <v>0</v>
      </c>
      <c r="P4" s="81">
        <f t="shared" si="9"/>
        <v>0</v>
      </c>
      <c r="Q4" s="81">
        <v>602</v>
      </c>
      <c r="R4" s="82">
        <v>14000000</v>
      </c>
      <c r="S4" s="2"/>
    </row>
    <row r="5" spans="1:19" x14ac:dyDescent="0.25">
      <c r="A5" s="4">
        <v>4</v>
      </c>
      <c r="B5" s="4">
        <f t="shared" si="0"/>
        <v>484</v>
      </c>
      <c r="C5" s="4">
        <f t="shared" si="1"/>
        <v>580.79999999999995</v>
      </c>
      <c r="D5" s="4">
        <f t="shared" si="2"/>
        <v>696.95999999999992</v>
      </c>
      <c r="E5" s="5">
        <f t="shared" si="3"/>
        <v>11500000</v>
      </c>
      <c r="F5" s="78">
        <f t="shared" si="4"/>
        <v>23760</v>
      </c>
      <c r="G5" s="78">
        <f t="shared" si="5"/>
        <v>19800</v>
      </c>
      <c r="H5" s="78">
        <f t="shared" si="6"/>
        <v>16500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484</v>
      </c>
      <c r="R5" s="79">
        <v>11500000</v>
      </c>
      <c r="S5" s="2"/>
    </row>
    <row r="6" spans="1:19" x14ac:dyDescent="0.25">
      <c r="A6" s="4">
        <v>5</v>
      </c>
      <c r="B6" s="4">
        <f t="shared" si="0"/>
        <v>514</v>
      </c>
      <c r="C6" s="4">
        <f t="shared" si="1"/>
        <v>616.79999999999995</v>
      </c>
      <c r="D6" s="4">
        <f t="shared" si="2"/>
        <v>740.16</v>
      </c>
      <c r="E6" s="5">
        <f t="shared" si="3"/>
        <v>13500000</v>
      </c>
      <c r="F6" s="4">
        <f t="shared" si="4"/>
        <v>26265</v>
      </c>
      <c r="G6" s="4">
        <f t="shared" si="5"/>
        <v>21887</v>
      </c>
      <c r="H6" s="4">
        <f t="shared" si="6"/>
        <v>18239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514</v>
      </c>
      <c r="R6" s="2">
        <v>13500000</v>
      </c>
      <c r="S6" s="2"/>
    </row>
    <row r="7" spans="1:19" x14ac:dyDescent="0.25">
      <c r="A7" s="4">
        <v>6</v>
      </c>
      <c r="B7" s="4">
        <f t="shared" si="0"/>
        <v>626.66666666666674</v>
      </c>
      <c r="C7" s="4">
        <f t="shared" si="1"/>
        <v>752.00000000000011</v>
      </c>
      <c r="D7" s="4">
        <f t="shared" si="2"/>
        <v>902.40000000000009</v>
      </c>
      <c r="E7" s="5">
        <f t="shared" si="3"/>
        <v>12500000</v>
      </c>
      <c r="F7" s="78">
        <f t="shared" si="4"/>
        <v>19947</v>
      </c>
      <c r="G7" s="78">
        <f t="shared" si="5"/>
        <v>16622</v>
      </c>
      <c r="H7" s="78">
        <f t="shared" si="6"/>
        <v>13852</v>
      </c>
      <c r="I7" s="78">
        <f t="shared" si="7"/>
        <v>0</v>
      </c>
      <c r="J7" s="78">
        <f t="shared" si="8"/>
        <v>0</v>
      </c>
      <c r="K7" s="7"/>
      <c r="L7" s="7"/>
      <c r="M7" s="7"/>
      <c r="N7" s="7"/>
      <c r="O7" s="7">
        <v>0</v>
      </c>
      <c r="P7" s="7">
        <v>752</v>
      </c>
      <c r="Q7" s="7">
        <f t="shared" ref="Q2:Q10" si="10">P7/1.2</f>
        <v>626.66666666666674</v>
      </c>
      <c r="R7" s="79">
        <v>12500000</v>
      </c>
      <c r="S7" s="2"/>
    </row>
    <row r="8" spans="1:19" x14ac:dyDescent="0.25">
      <c r="A8" s="4">
        <v>7</v>
      </c>
      <c r="B8" s="4">
        <f t="shared" si="0"/>
        <v>750</v>
      </c>
      <c r="C8" s="4">
        <f t="shared" si="1"/>
        <v>900</v>
      </c>
      <c r="D8" s="4">
        <f t="shared" si="2"/>
        <v>1080</v>
      </c>
      <c r="E8" s="5">
        <f t="shared" si="3"/>
        <v>13000000</v>
      </c>
      <c r="F8" s="78">
        <f t="shared" si="4"/>
        <v>17333</v>
      </c>
      <c r="G8" s="78">
        <f t="shared" si="5"/>
        <v>14444</v>
      </c>
      <c r="H8" s="78">
        <f t="shared" si="6"/>
        <v>12037</v>
      </c>
      <c r="I8" s="78">
        <f t="shared" si="7"/>
        <v>0</v>
      </c>
      <c r="J8" s="78">
        <f t="shared" si="8"/>
        <v>0</v>
      </c>
      <c r="K8" s="7"/>
      <c r="L8" s="7"/>
      <c r="M8" s="7"/>
      <c r="N8" s="7"/>
      <c r="O8" s="7">
        <v>0</v>
      </c>
      <c r="P8" s="7">
        <v>900</v>
      </c>
      <c r="Q8" s="7">
        <f t="shared" si="10"/>
        <v>750</v>
      </c>
      <c r="R8" s="79">
        <v>13000000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 t="s">
        <v>84</v>
      </c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74</v>
      </c>
      <c r="D28" s="72"/>
      <c r="F28" s="57" t="s">
        <v>83</v>
      </c>
      <c r="G28" s="57">
        <v>575</v>
      </c>
    </row>
    <row r="29" spans="1:19" s="10" customFormat="1" x14ac:dyDescent="0.25">
      <c r="C29" s="72" t="s">
        <v>1</v>
      </c>
      <c r="D29" s="72"/>
      <c r="F29" s="57" t="s">
        <v>71</v>
      </c>
      <c r="G29" s="57">
        <v>633</v>
      </c>
      <c r="H29" s="10">
        <f>G29/G28</f>
        <v>1.1008695652173912</v>
      </c>
    </row>
    <row r="30" spans="1:19" s="10" customFormat="1" x14ac:dyDescent="0.25">
      <c r="F30" s="57" t="s">
        <v>72</v>
      </c>
      <c r="G30" s="57">
        <v>22000</v>
      </c>
    </row>
    <row r="31" spans="1:19" s="10" customFormat="1" x14ac:dyDescent="0.25">
      <c r="C31" s="75"/>
      <c r="D31" s="75"/>
      <c r="F31" s="75" t="s">
        <v>73</v>
      </c>
      <c r="G31" s="75">
        <f>G28*G30</f>
        <v>12650000</v>
      </c>
      <c r="H31" s="10" t="e">
        <f>G31/D29</f>
        <v>#DIV/0!</v>
      </c>
    </row>
    <row r="32" spans="1:19" s="10" customFormat="1" x14ac:dyDescent="0.25">
      <c r="C32" s="75"/>
      <c r="D32" s="75"/>
      <c r="F32" s="75" t="s">
        <v>24</v>
      </c>
      <c r="G32" s="75">
        <f>G31*90%</f>
        <v>11385000</v>
      </c>
    </row>
    <row r="33" spans="3:7" s="10" customFormat="1" x14ac:dyDescent="0.25">
      <c r="C33" s="75"/>
      <c r="D33" s="75"/>
      <c r="F33" s="75" t="s">
        <v>25</v>
      </c>
      <c r="G33" s="75">
        <f>G31*80%</f>
        <v>10120000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2023-08-25T07:18:45Z</dcterms:modified>
</cp:coreProperties>
</file>