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mpada Surendra Dukhande\"/>
    </mc:Choice>
  </mc:AlternateContent>
  <xr:revisionPtr revIDLastSave="0" documentId="13_ncr:1_{AE0301D1-CEF7-4361-B8AB-048E235726F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Q7" i="4" l="1"/>
  <c r="Q6" i="4"/>
  <c r="I19" i="4" l="1"/>
  <c r="H21" i="4"/>
  <c r="I21" i="4" s="1"/>
  <c r="Q22" i="4"/>
  <c r="Q24" i="4" s="1"/>
  <c r="Q25" i="4" s="1"/>
  <c r="P11" i="4" l="1"/>
  <c r="Q11" i="4" s="1"/>
  <c r="P10" i="4"/>
  <c r="P9" i="4"/>
  <c r="P8" i="4"/>
  <c r="P7" i="4"/>
  <c r="P6" i="4"/>
  <c r="P5" i="4"/>
  <c r="P4" i="4"/>
  <c r="P3" i="4"/>
  <c r="P2" i="4"/>
  <c r="C12" i="4" l="1"/>
  <c r="C13" i="4"/>
  <c r="C14" i="4"/>
  <c r="C15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<sst xmlns="http://schemas.openxmlformats.org/spreadsheetml/2006/main" count="33" uniqueCount="25">
  <si>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</si>
  <si>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</si>
  <si>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</si>
  <si>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</si>
  <si>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</si>
  <si>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</si>
  <si>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</si>
  <si>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</si>
  <si>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</si>
  <si>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</si>
  <si>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</si>
  <si>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</si>
  <si>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</si>
  <si>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</si>
  <si>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</si>
  <si>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rate</t>
  </si>
  <si>
    <t>mca</t>
  </si>
  <si>
    <t>OT</t>
  </si>
  <si>
    <t>f. no. 801, 8th floor, Building T6-B, Puranik Unicorn, Thane west</t>
  </si>
  <si>
    <t>LS - 51 lakhs</t>
  </si>
  <si>
    <t>agreement -  08.08.23  - 40,00,145</t>
  </si>
  <si>
    <t>puranik unicorn</t>
  </si>
  <si>
    <t>24.01.23</t>
  </si>
  <si>
    <t>08.06.23</t>
  </si>
  <si>
    <t>14.07.23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</si>
</sst>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69EC42-8F66-4AE0-930F-104E526A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7509D1-06DE-43F9-8118-E1CDC02B0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B32655-78E6-418A-B468-5EC047D9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AE6E42-F52A-420F-942D-9170B6B50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30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7441C-664E-48FC-BCBB-3DFDBEA2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68F92-682A-469F-8689-6CD06758D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EACFF-0738-44E0-A6FD-AFF21E3D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5BD789-A080-4A8E-8030-F67E26B1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7798A-D86A-4F67-B701-B100EA79A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29" sqref="S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313</v>
      </c>
      <c r="C2" s="4">
        <f>B2*1.1</f>
        <v>344.3</v>
      </c>
      <c r="D2" s="4">
        <f t="shared" ref="D2:D13" si="2">C2*1.2</f>
        <v>413.16</v>
      </c>
      <c r="E2" s="5">
        <f t="shared" ref="E2:E13" si="3">R2</f>
        <v>3990000</v>
      </c>
      <c r="F2" s="10">
        <f t="shared" ref="F2:F13" si="4">ROUND((E2/B2),0)</f>
        <v>12748</v>
      </c>
      <c r="G2" s="10">
        <f t="shared" ref="G2:G13" si="5">ROUND((E2/C2),0)</f>
        <v>11589</v>
      </c>
      <c r="H2" s="10">
        <f t="shared" ref="H2:H13" si="6">ROUND((E2/D2),0)</f>
        <v>9657</v>
      </c>
      <c r="I2" s="4" t="e">
        <f>#REF!</f>
        <v>#REF!</v>
      </c>
      <c r="J2" s="4" t="str">
        <f t="shared" ref="J2:J13" si="7">S2</f>
        <v>puranik unicorn</v>
      </c>
      <c r="O2">
        <v>0</v>
      </c>
      <c r="P2">
        <f t="shared" ref="P2:P11" si="8">O2/1.2</f>
        <v>0</v>
      </c>
      <c r="Q2">
        <v>313</v>
      </c>
      <c r="R2" s="2">
        <v>3990000</v>
      </c>
      <c r="S2" s="8" t="s">
        <v>21</v>
      </c>
      <c r="T2" s="8"/>
    </row>
    <row r="3" spans="1:20" x14ac:dyDescent="0.25">
      <c r="A3" s="4">
        <f t="shared" si="0"/>
        <v>0</v>
      </c>
      <c r="B3" s="4">
        <f t="shared" si="1"/>
        <v>313</v>
      </c>
      <c r="C3" s="4">
        <f t="shared" ref="C3:C15" si="9">B3*1.1</f>
        <v>344.3</v>
      </c>
      <c r="D3" s="4">
        <f t="shared" si="2"/>
        <v>413.16</v>
      </c>
      <c r="E3" s="5">
        <f t="shared" si="3"/>
        <v>4210000</v>
      </c>
      <c r="F3" s="15">
        <f t="shared" si="4"/>
        <v>13450</v>
      </c>
      <c r="G3" s="10">
        <f t="shared" si="5"/>
        <v>12228</v>
      </c>
      <c r="H3" s="10">
        <f t="shared" si="6"/>
        <v>10190</v>
      </c>
      <c r="I3" s="4" t="e">
        <f>#REF!</f>
        <v>#REF!</v>
      </c>
      <c r="J3" s="4" t="str">
        <f t="shared" si="7"/>
        <v>puranik unicorn</v>
      </c>
      <c r="O3">
        <v>0</v>
      </c>
      <c r="P3">
        <f t="shared" si="8"/>
        <v>0</v>
      </c>
      <c r="Q3">
        <v>313</v>
      </c>
      <c r="R3" s="2">
        <v>4210000</v>
      </c>
      <c r="S3" s="8" t="s">
        <v>21</v>
      </c>
      <c r="T3" s="8"/>
    </row>
    <row r="4" spans="1:20" x14ac:dyDescent="0.25">
      <c r="A4" s="4">
        <f t="shared" si="0"/>
        <v>0</v>
      </c>
      <c r="B4" s="4">
        <f t="shared" si="1"/>
        <v>313</v>
      </c>
      <c r="C4" s="4">
        <f t="shared" si="9"/>
        <v>344.3</v>
      </c>
      <c r="D4" s="4">
        <f t="shared" si="2"/>
        <v>413.16</v>
      </c>
      <c r="E4" s="5">
        <f t="shared" si="3"/>
        <v>4400000</v>
      </c>
      <c r="F4" s="15">
        <f t="shared" si="4"/>
        <v>14058</v>
      </c>
      <c r="G4" s="10">
        <f t="shared" si="5"/>
        <v>12780</v>
      </c>
      <c r="H4" s="10">
        <f t="shared" si="6"/>
        <v>10650</v>
      </c>
      <c r="I4" s="4" t="e">
        <f>#REF!</f>
        <v>#REF!</v>
      </c>
      <c r="J4" s="4" t="str">
        <f t="shared" si="7"/>
        <v>puranik unicorn</v>
      </c>
      <c r="O4">
        <v>0</v>
      </c>
      <c r="P4">
        <f t="shared" si="8"/>
        <v>0</v>
      </c>
      <c r="Q4">
        <v>313</v>
      </c>
      <c r="R4" s="2">
        <v>4400000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313</v>
      </c>
      <c r="C5" s="4">
        <f t="shared" si="9"/>
        <v>344.3</v>
      </c>
      <c r="D5" s="4">
        <f t="shared" si="2"/>
        <v>413.16</v>
      </c>
      <c r="E5" s="5">
        <f t="shared" si="3"/>
        <v>4200000</v>
      </c>
      <c r="F5" s="15">
        <f t="shared" si="4"/>
        <v>13419</v>
      </c>
      <c r="G5" s="10">
        <f t="shared" si="5"/>
        <v>12199</v>
      </c>
      <c r="H5" s="10">
        <f t="shared" si="6"/>
        <v>10166</v>
      </c>
      <c r="I5" s="4" t="e">
        <f>#REF!</f>
        <v>#REF!</v>
      </c>
      <c r="J5" s="4" t="str">
        <f t="shared" si="7"/>
        <v>puranik unicorn</v>
      </c>
      <c r="O5">
        <v>0</v>
      </c>
      <c r="P5">
        <f t="shared" si="8"/>
        <v>0</v>
      </c>
      <c r="Q5">
        <v>313</v>
      </c>
      <c r="R5" s="2">
        <v>4200000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295.68707999999998</v>
      </c>
      <c r="C6" s="4">
        <f t="shared" si="9"/>
        <v>325.255788</v>
      </c>
      <c r="D6" s="4">
        <f t="shared" si="2"/>
        <v>390.30694560000001</v>
      </c>
      <c r="E6" s="5">
        <f t="shared" si="3"/>
        <v>3769063</v>
      </c>
      <c r="F6" s="10">
        <f t="shared" si="4"/>
        <v>12747</v>
      </c>
      <c r="G6" s="10">
        <f t="shared" si="5"/>
        <v>11588</v>
      </c>
      <c r="H6" s="10">
        <f t="shared" si="6"/>
        <v>9657</v>
      </c>
      <c r="I6" s="4" t="e">
        <f>#REF!</f>
        <v>#REF!</v>
      </c>
      <c r="J6" s="4" t="str">
        <f t="shared" si="7"/>
        <v>24.01.23</v>
      </c>
      <c r="O6">
        <v>0</v>
      </c>
      <c r="P6">
        <f t="shared" si="8"/>
        <v>0</v>
      </c>
      <c r="Q6">
        <f>27.47*10.764</f>
        <v>295.68707999999998</v>
      </c>
      <c r="R6" s="2">
        <v>3769063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295.68707999999998</v>
      </c>
      <c r="C7" s="4">
        <f t="shared" si="9"/>
        <v>325.255788</v>
      </c>
      <c r="D7" s="4">
        <f t="shared" si="2"/>
        <v>390.30694560000001</v>
      </c>
      <c r="E7" s="5">
        <f t="shared" si="3"/>
        <v>3779063</v>
      </c>
      <c r="F7" s="10">
        <f t="shared" si="4"/>
        <v>12781</v>
      </c>
      <c r="G7" s="10">
        <f t="shared" si="5"/>
        <v>11619</v>
      </c>
      <c r="H7" s="10">
        <f t="shared" si="6"/>
        <v>9682</v>
      </c>
      <c r="I7" s="4" t="e">
        <f>#REF!</f>
        <v>#REF!</v>
      </c>
      <c r="J7" s="4" t="str">
        <f t="shared" si="7"/>
        <v>24.01.23</v>
      </c>
      <c r="O7">
        <v>0</v>
      </c>
      <c r="P7">
        <f t="shared" si="8"/>
        <v>0</v>
      </c>
      <c r="Q7">
        <f>27.47*10.764</f>
        <v>295.68707999999998</v>
      </c>
      <c r="R7" s="2">
        <v>3779063</v>
      </c>
      <c r="S7" s="8" t="s">
        <v>22</v>
      </c>
      <c r="T7" s="8"/>
    </row>
    <row r="8" spans="1:20" x14ac:dyDescent="0.25">
      <c r="A8" s="4">
        <f t="shared" si="0"/>
        <v>0</v>
      </c>
      <c r="B8" s="4">
        <f t="shared" si="1"/>
        <v>313.46920799999998</v>
      </c>
      <c r="C8" s="4">
        <f t="shared" si="9"/>
        <v>344.8161288</v>
      </c>
      <c r="D8" s="4">
        <f t="shared" si="2"/>
        <v>413.77935456</v>
      </c>
      <c r="E8" s="5">
        <f t="shared" si="3"/>
        <v>4150645</v>
      </c>
      <c r="F8" s="15">
        <f t="shared" si="4"/>
        <v>13241</v>
      </c>
      <c r="G8" s="10">
        <f t="shared" si="5"/>
        <v>12037</v>
      </c>
      <c r="H8" s="10">
        <f t="shared" si="6"/>
        <v>10031</v>
      </c>
      <c r="I8" s="4" t="e">
        <f>#REF!</f>
        <v>#REF!</v>
      </c>
      <c r="J8" s="4" t="str">
        <f t="shared" si="7"/>
        <v>08.06.23</v>
      </c>
      <c r="O8">
        <v>0</v>
      </c>
      <c r="P8">
        <f t="shared" si="8"/>
        <v>0</v>
      </c>
      <c r="Q8">
        <f>29.122*10.764</f>
        <v>313.46920799999998</v>
      </c>
      <c r="R8" s="2">
        <v>4150645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313.46920799999998</v>
      </c>
      <c r="C9" s="4">
        <f t="shared" si="9"/>
        <v>344.8161288</v>
      </c>
      <c r="D9" s="4">
        <f t="shared" si="2"/>
        <v>413.77935456</v>
      </c>
      <c r="E9" s="5">
        <f t="shared" si="3"/>
        <v>4070645</v>
      </c>
      <c r="F9" s="10">
        <f t="shared" si="4"/>
        <v>12986</v>
      </c>
      <c r="G9" s="10">
        <f t="shared" si="5"/>
        <v>11805</v>
      </c>
      <c r="H9" s="10">
        <f t="shared" si="6"/>
        <v>9838</v>
      </c>
      <c r="I9" s="4" t="e">
        <f>#REF!</f>
        <v>#REF!</v>
      </c>
      <c r="J9" s="4" t="str">
        <f t="shared" si="7"/>
        <v>14.07.23</v>
      </c>
      <c r="O9">
        <v>0</v>
      </c>
      <c r="P9">
        <f t="shared" si="8"/>
        <v>0</v>
      </c>
      <c r="Q9">
        <f>29.122*10.764</f>
        <v>313.46920799999998</v>
      </c>
      <c r="R9" s="2">
        <v>4070645</v>
      </c>
      <c r="S9" s="8" t="s">
        <v>24</v>
      </c>
      <c r="T9" s="8"/>
    </row>
    <row r="10" spans="1:20" x14ac:dyDescent="0.25">
      <c r="A10" s="4">
        <f t="shared" si="0"/>
        <v>0</v>
      </c>
      <c r="B10" s="4">
        <f t="shared" si="1"/>
        <v>313</v>
      </c>
      <c r="C10" s="4">
        <f t="shared" si="9"/>
        <v>344.3</v>
      </c>
      <c r="D10" s="4">
        <f t="shared" si="2"/>
        <v>413.16</v>
      </c>
      <c r="E10" s="5">
        <f t="shared" si="3"/>
        <v>4500000</v>
      </c>
      <c r="F10" s="15">
        <f t="shared" si="4"/>
        <v>14377</v>
      </c>
      <c r="G10" s="10">
        <f t="shared" si="5"/>
        <v>13070</v>
      </c>
      <c r="H10" s="10">
        <f t="shared" si="6"/>
        <v>10892</v>
      </c>
      <c r="I10" s="4" t="e">
        <f>#REF!</f>
        <v>#REF!</v>
      </c>
      <c r="J10" s="4" t="str">
        <f t="shared" si="7"/>
        <v>puranik unicorn</v>
      </c>
      <c r="O10">
        <v>0</v>
      </c>
      <c r="P10">
        <f t="shared" si="8"/>
        <v>0</v>
      </c>
      <c r="Q10">
        <v>313</v>
      </c>
      <c r="R10" s="2">
        <v>4500000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" si="10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18</v>
      </c>
    </row>
    <row r="19" spans="7:24" x14ac:dyDescent="0.25">
      <c r="G19" t="s">
        <v>14</v>
      </c>
      <c r="H19">
        <v>313</v>
      </c>
      <c r="I19">
        <f>29.122*10.764</f>
        <v>313.46920799999998</v>
      </c>
    </row>
    <row r="20" spans="7:24" x14ac:dyDescent="0.25">
      <c r="G20" t="s">
        <v>15</v>
      </c>
      <c r="H20">
        <v>13500</v>
      </c>
      <c r="P20" t="s">
        <v>16</v>
      </c>
      <c r="Q20">
        <v>723</v>
      </c>
    </row>
    <row r="21" spans="7:24" x14ac:dyDescent="0.25">
      <c r="G21" s="6" t="s">
        <v>13</v>
      </c>
      <c r="H21" s="6">
        <f>H20*H19</f>
        <v>4225500</v>
      </c>
      <c r="I21">
        <f>H21*90%</f>
        <v>3802950</v>
      </c>
      <c r="P21" t="s">
        <v>17</v>
      </c>
      <c r="Q21">
        <v>152</v>
      </c>
    </row>
    <row r="22" spans="7:24" x14ac:dyDescent="0.25">
      <c r="G22" s="6"/>
      <c r="H22" s="6"/>
      <c r="Q22">
        <f>Q21+Q20</f>
        <v>875</v>
      </c>
    </row>
    <row r="23" spans="7:24" x14ac:dyDescent="0.25">
      <c r="Q23">
        <v>11000</v>
      </c>
    </row>
    <row r="24" spans="7:24" x14ac:dyDescent="0.25">
      <c r="P24" s="11"/>
      <c r="Q24" s="11">
        <f>Q23*Q22</f>
        <v>9625000</v>
      </c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N25" s="11"/>
      <c r="P25" s="11"/>
      <c r="Q25" s="14">
        <f>Q24/H19</f>
        <v>30750.798722044728</v>
      </c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N38" sqref="N3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2023-08-29T10:40:48Z</dcterms:modified>
</cp:coreProperties>
</file>