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emal B Doshi\"/>
    </mc:Choice>
  </mc:AlternateContent>
  <xr:revisionPtr revIDLastSave="0" documentId="13_ncr:1_{A0EF2DFB-B6ED-4635-919C-F481B1FBC3F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21" i="4" l="1"/>
  <c r="R22" i="4"/>
  <c r="U24" i="4"/>
  <c r="O21" i="4" l="1"/>
  <c r="U23" i="4"/>
  <c r="O19" i="4"/>
  <c r="U21" i="4"/>
  <c r="Q19" i="4" l="1"/>
  <c r="Q17" i="4" l="1"/>
  <c r="Q18" i="4" s="1"/>
  <c r="P18" i="4"/>
  <c r="P8" i="4"/>
  <c r="Q8" i="4" s="1"/>
  <c r="P7" i="4"/>
  <c r="Q7" i="4" s="1"/>
  <c r="P6" i="4"/>
  <c r="Q6" i="4" s="1"/>
  <c r="P5" i="4"/>
  <c r="Q5" i="4" s="1"/>
  <c r="P4" i="4"/>
  <c r="P3" i="4"/>
  <c r="Q2" i="4"/>
  <c r="J18" i="4" l="1"/>
  <c r="P13" i="4"/>
  <c r="Q13" i="4" s="1"/>
  <c r="P12" i="4"/>
  <c r="Q12" i="4" s="1"/>
  <c r="P11" i="4"/>
  <c r="Q11" i="4" s="1"/>
  <c r="P10" i="4"/>
  <c r="Q10" i="4" s="1"/>
  <c r="P9" i="4"/>
  <c r="Q9" i="4" s="1"/>
  <c r="P14" i="4" l="1"/>
  <c r="Q14" i="4" s="1"/>
  <c r="I11" i="4" l="1"/>
  <c r="A2" i="4" l="1"/>
  <c r="E2" i="4"/>
  <c r="I2" i="4"/>
  <c r="J2" i="4"/>
  <c r="A3" i="4"/>
  <c r="E3" i="4"/>
  <c r="I3" i="4"/>
  <c r="J3" i="4"/>
  <c r="A4" i="4"/>
  <c r="E4" i="4"/>
  <c r="I4" i="4"/>
  <c r="J4" i="4"/>
  <c r="A5" i="4"/>
  <c r="E5" i="4"/>
  <c r="I5" i="4"/>
  <c r="J5" i="4"/>
  <c r="B2" i="4" l="1"/>
  <c r="C2" i="4" s="1"/>
  <c r="B4" i="4"/>
  <c r="C4" i="4" s="1"/>
  <c r="B3" i="4"/>
  <c r="C3" i="4" s="1"/>
  <c r="B5" i="4"/>
  <c r="C5" i="4" s="1"/>
  <c r="J13" i="4"/>
  <c r="I13" i="4"/>
  <c r="E13" i="4"/>
  <c r="J12" i="4"/>
  <c r="I12" i="4"/>
  <c r="E12" i="4"/>
  <c r="J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F5" i="4" l="1"/>
  <c r="F4" i="4"/>
  <c r="F3" i="4"/>
  <c r="F2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G2" i="4" l="1"/>
  <c r="D2" i="4"/>
  <c r="H2" i="4" s="1"/>
  <c r="G3" i="4"/>
  <c r="D3" i="4"/>
  <c r="H3" i="4" s="1"/>
  <c r="G4" i="4"/>
  <c r="D4" i="4"/>
  <c r="H4" i="4" s="1"/>
  <c r="G5" i="4"/>
  <c r="D5" i="4"/>
  <c r="H5" i="4" s="1"/>
  <c r="F8" i="4"/>
  <c r="F9" i="4"/>
  <c r="F10" i="4"/>
  <c r="F11" i="4"/>
  <c r="F12" i="4"/>
  <c r="F6" i="4"/>
  <c r="B13" i="4"/>
  <c r="C13" i="4" s="1"/>
  <c r="B14" i="4"/>
  <c r="C14" i="4" s="1"/>
  <c r="B15" i="4"/>
  <c r="C15" i="4" s="1"/>
  <c r="B7" i="4"/>
  <c r="C7" i="4" s="1"/>
  <c r="F14" i="4" l="1"/>
  <c r="F13" i="4"/>
  <c r="D10" i="4"/>
  <c r="H10" i="4" s="1"/>
  <c r="G10" i="4"/>
  <c r="D9" i="4"/>
  <c r="H9" i="4" s="1"/>
  <c r="G9" i="4"/>
  <c r="D12" i="4"/>
  <c r="H12" i="4" s="1"/>
  <c r="G12" i="4"/>
  <c r="F7" i="4"/>
  <c r="D11" i="4"/>
  <c r="H11" i="4" s="1"/>
  <c r="G11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<sst xmlns="http://schemas.openxmlformats.org/spreadsheetml/2006/main" count="26" uniqueCount="21">
  <si>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</si>
  <si>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</si>
  <si>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</si>
  <si>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</si>
  <si>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</si>
  <si>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</si>
  <si>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</si>
  <si>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</si>
  <si>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</si>
  <si>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(10%)</t>
  </si>
  <si>
    <t>Saleable area (10 + 20%)</t>
  </si>
  <si>
    <t>Rate on Saleable area (10 + 20%)</t>
  </si>
  <si>
    <t>Rate on Built up  area (20%)</t>
  </si>
  <si>
    <t>irla bridge</t>
  </si>
  <si>
    <t>t e colony</t>
  </si>
  <si>
    <t>ca</t>
  </si>
  <si>
    <t>bua</t>
  </si>
  <si>
    <t>mca</t>
  </si>
  <si>
    <t>duplex flat</t>
  </si>
  <si>
    <t>2 separate report required</t>
  </si>
  <si>
    <t>oc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</si>
</sst>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  <xf numFmtId="0" fontId="0" fillId="2" borderId="0" xfId="0" applyFill="1" applyAlignment="1">
      <alignment wrapText="1"/>
    </xf>
    <xf numFmtId="0" fontId="1" fillId="4" borderId="0" xfId="0" applyFont="1" applyFill="1"/>
    <xf numFmtId="0" fontId="0" fillId="4" borderId="0" xfId="0" applyFill="1" applyAlignment="1">
      <alignment wrapText="1"/>
    </xf>
    <xf numFmtId="0" fontId="3" fillId="4" borderId="0" xfId="0" applyFont="1" applyFill="1"/>
    <xf numFmtId="0" fontId="2" fillId="4" borderId="0" xfId="0" applyFont="1" applyFill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4" borderId="0" xfId="0" applyFill="1" applyAlignment="1"/>
    <xf numFmtId="0" fontId="0" fillId="2" borderId="1" xfId="0" applyFill="1" applyBorder="1"/>
    <xf numFmtId="0" fontId="3" fillId="2" borderId="1" xfId="0" applyFont="1" applyFill="1" applyBorder="1" applyAlignment="1">
      <alignment horizontal="center"/>
    </xf>
    <xf numFmtId="0" fontId="4" fillId="0" borderId="0" xfId="0" applyFont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21</xdr:col>
      <xdr:colOff>608077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7"/>
  <sheetViews>
    <sheetView tabSelected="1" zoomScale="115" zoomScaleNormal="115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10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140625" customWidth="1"/>
    <col min="15" max="15" width="13.85546875" customWidth="1"/>
    <col min="16" max="16" width="12.140625" customWidth="1"/>
    <col min="17" max="17" width="13.140625" customWidth="1"/>
    <col min="18" max="18" width="16" customWidth="1"/>
    <col min="19" max="19" width="6" customWidth="1"/>
    <col min="20" max="20" width="9.710937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15" t="s">
        <v>8</v>
      </c>
      <c r="G1" s="15" t="s">
        <v>12</v>
      </c>
      <c r="H1" s="15" t="s">
        <v>11</v>
      </c>
      <c r="I1" s="15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ht="14.45" x14ac:dyDescent="0.35">
      <c r="A2" s="4">
        <f t="shared" ref="A2:A15" si="0">N2</f>
        <v>0</v>
      </c>
      <c r="B2" s="4">
        <f t="shared" ref="B2:B15" si="1">Q2</f>
        <v>833.33333333333337</v>
      </c>
      <c r="C2" s="4">
        <f>B2*1.2</f>
        <v>1000</v>
      </c>
      <c r="D2" s="4">
        <f t="shared" ref="D2:D13" si="2">C2*1.2</f>
        <v>1200</v>
      </c>
      <c r="E2" s="5">
        <f t="shared" ref="E2:E13" si="3">R2</f>
        <v>35000000</v>
      </c>
      <c r="F2" s="29">
        <f t="shared" ref="F2:F13" si="4">ROUND((E2/B2),0)</f>
        <v>42000</v>
      </c>
      <c r="G2" s="16">
        <f t="shared" ref="G2:G13" si="5">ROUND((E2/C2),0)</f>
        <v>35000</v>
      </c>
      <c r="H2" s="29">
        <f t="shared" ref="H2:H13" si="6">ROUND((E2/D2),0)</f>
        <v>29167</v>
      </c>
      <c r="I2" s="29" t="str">
        <f t="shared" ref="I2:I13" si="7">S2</f>
        <v>irla bridge</v>
      </c>
      <c r="J2" s="29">
        <f t="shared" ref="J2:J13" si="8">T2</f>
        <v>0</v>
      </c>
      <c r="K2" s="12"/>
      <c r="L2" s="12"/>
      <c r="M2" s="12"/>
      <c r="N2" s="12"/>
      <c r="O2">
        <v>0</v>
      </c>
      <c r="P2">
        <v>1000</v>
      </c>
      <c r="Q2">
        <f t="shared" ref="Q2:Q8" si="9">P2/1.2</f>
        <v>833.33333333333337</v>
      </c>
      <c r="R2" s="2">
        <v>35000000</v>
      </c>
      <c r="S2" s="12" t="s">
        <v>13</v>
      </c>
      <c r="T2" s="12"/>
      <c r="U2" s="12"/>
      <c r="V2" s="12"/>
    </row>
    <row r="3" spans="1:22" ht="14.45" x14ac:dyDescent="0.35">
      <c r="A3" s="4">
        <f t="shared" si="0"/>
        <v>0</v>
      </c>
      <c r="B3" s="4">
        <f t="shared" si="1"/>
        <v>1000</v>
      </c>
      <c r="C3" s="4">
        <f t="shared" ref="C3:C15" si="10">B3*1.2</f>
        <v>1200</v>
      </c>
      <c r="D3" s="4">
        <f t="shared" si="2"/>
        <v>1440</v>
      </c>
      <c r="E3" s="5">
        <f t="shared" si="3"/>
        <v>50000000</v>
      </c>
      <c r="F3" s="29">
        <f t="shared" si="4"/>
        <v>50000</v>
      </c>
      <c r="G3" s="29">
        <f t="shared" si="5"/>
        <v>41667</v>
      </c>
      <c r="H3" s="29">
        <f t="shared" si="6"/>
        <v>34722</v>
      </c>
      <c r="I3" s="29" t="str">
        <f t="shared" si="7"/>
        <v>t e colony</v>
      </c>
      <c r="J3" s="29">
        <f t="shared" si="8"/>
        <v>0</v>
      </c>
      <c r="K3" s="12"/>
      <c r="L3" s="12"/>
      <c r="M3" s="12"/>
      <c r="N3" s="12"/>
      <c r="O3">
        <v>0</v>
      </c>
      <c r="P3">
        <f t="shared" ref="P3:P8" si="11">O3/1.2</f>
        <v>0</v>
      </c>
      <c r="Q3">
        <v>1000</v>
      </c>
      <c r="R3" s="2">
        <v>50000000</v>
      </c>
      <c r="S3" s="12" t="s">
        <v>14</v>
      </c>
      <c r="T3" s="12"/>
      <c r="U3" s="12"/>
      <c r="V3" s="12"/>
    </row>
    <row r="4" spans="1:22" ht="14.45" x14ac:dyDescent="0.35">
      <c r="A4" s="4">
        <f t="shared" si="0"/>
        <v>0</v>
      </c>
      <c r="B4" s="4">
        <f t="shared" si="1"/>
        <v>920</v>
      </c>
      <c r="C4" s="4">
        <f t="shared" si="10"/>
        <v>1104</v>
      </c>
      <c r="D4" s="4">
        <f t="shared" si="2"/>
        <v>1324.8</v>
      </c>
      <c r="E4" s="5">
        <f t="shared" si="3"/>
        <v>36500000</v>
      </c>
      <c r="F4" s="29">
        <f t="shared" si="4"/>
        <v>39674</v>
      </c>
      <c r="G4" s="16">
        <f t="shared" si="5"/>
        <v>33062</v>
      </c>
      <c r="H4" s="29">
        <f t="shared" si="6"/>
        <v>27551</v>
      </c>
      <c r="I4" s="29" t="str">
        <f t="shared" si="7"/>
        <v>t e colony</v>
      </c>
      <c r="J4" s="29">
        <f t="shared" si="8"/>
        <v>0</v>
      </c>
      <c r="K4" s="12"/>
      <c r="L4" s="12"/>
      <c r="M4" s="12"/>
      <c r="N4" s="12"/>
      <c r="O4">
        <v>0</v>
      </c>
      <c r="P4">
        <f t="shared" si="11"/>
        <v>0</v>
      </c>
      <c r="Q4">
        <v>920</v>
      </c>
      <c r="R4" s="2">
        <v>36500000</v>
      </c>
      <c r="S4" s="12" t="s">
        <v>14</v>
      </c>
      <c r="T4" s="12"/>
      <c r="U4" s="12"/>
      <c r="V4" s="12"/>
    </row>
    <row r="5" spans="1:22" ht="14.45" x14ac:dyDescent="0.35">
      <c r="A5" s="4">
        <f t="shared" si="0"/>
        <v>0</v>
      </c>
      <c r="B5" s="4">
        <f t="shared" si="1"/>
        <v>0</v>
      </c>
      <c r="C5" s="4">
        <f t="shared" si="10"/>
        <v>0</v>
      </c>
      <c r="D5" s="4">
        <f t="shared" si="2"/>
        <v>0</v>
      </c>
      <c r="E5" s="5">
        <f t="shared" si="3"/>
        <v>0</v>
      </c>
      <c r="F5" s="29" t="e">
        <f t="shared" si="4"/>
        <v>#DIV/0!</v>
      </c>
      <c r="G5" s="29" t="e">
        <f t="shared" si="5"/>
        <v>#DIV/0!</v>
      </c>
      <c r="H5" s="29" t="e">
        <f t="shared" si="6"/>
        <v>#DIV/0!</v>
      </c>
      <c r="I5" s="29">
        <f t="shared" si="7"/>
        <v>0</v>
      </c>
      <c r="J5" s="29">
        <f t="shared" si="8"/>
        <v>0</v>
      </c>
      <c r="K5" s="12"/>
      <c r="L5" s="12"/>
      <c r="M5" s="12"/>
      <c r="N5" s="12"/>
      <c r="O5">
        <v>0</v>
      </c>
      <c r="P5">
        <f t="shared" si="11"/>
        <v>0</v>
      </c>
      <c r="Q5">
        <f t="shared" si="9"/>
        <v>0</v>
      </c>
      <c r="R5" s="2"/>
      <c r="S5" s="12"/>
      <c r="T5" s="12"/>
      <c r="U5" s="12"/>
      <c r="V5" s="12"/>
    </row>
    <row r="6" spans="1:22" x14ac:dyDescent="0.25">
      <c r="A6" s="4">
        <f t="shared" si="0"/>
        <v>0</v>
      </c>
      <c r="B6" s="4">
        <f t="shared" si="1"/>
        <v>0</v>
      </c>
      <c r="C6" s="4">
        <f t="shared" si="10"/>
        <v>0</v>
      </c>
      <c r="D6" s="4">
        <f t="shared" si="2"/>
        <v>0</v>
      </c>
      <c r="E6" s="5">
        <f t="shared" si="3"/>
        <v>0</v>
      </c>
      <c r="F6" s="29" t="e">
        <f t="shared" si="4"/>
        <v>#DIV/0!</v>
      </c>
      <c r="G6" s="29" t="e">
        <f t="shared" si="5"/>
        <v>#DIV/0!</v>
      </c>
      <c r="H6" s="29" t="e">
        <f t="shared" si="6"/>
        <v>#DIV/0!</v>
      </c>
      <c r="I6" s="29">
        <f t="shared" si="7"/>
        <v>0</v>
      </c>
      <c r="J6" s="29">
        <f t="shared" si="8"/>
        <v>0</v>
      </c>
      <c r="K6" s="12"/>
      <c r="L6" s="12"/>
      <c r="M6" s="12"/>
      <c r="N6" s="12"/>
      <c r="O6">
        <v>0</v>
      </c>
      <c r="P6">
        <f t="shared" si="11"/>
        <v>0</v>
      </c>
      <c r="Q6">
        <f t="shared" si="9"/>
        <v>0</v>
      </c>
      <c r="R6" s="2"/>
      <c r="S6" s="12"/>
      <c r="T6" s="12"/>
      <c r="U6" s="12"/>
      <c r="V6" s="12"/>
    </row>
    <row r="7" spans="1:22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29" t="e">
        <f t="shared" si="4"/>
        <v>#DIV/0!</v>
      </c>
      <c r="G7" s="29" t="e">
        <f t="shared" si="5"/>
        <v>#DIV/0!</v>
      </c>
      <c r="H7" s="29" t="e">
        <f t="shared" si="6"/>
        <v>#DIV/0!</v>
      </c>
      <c r="I7" s="29">
        <f t="shared" si="7"/>
        <v>0</v>
      </c>
      <c r="J7" s="29">
        <f t="shared" si="8"/>
        <v>0</v>
      </c>
      <c r="K7" s="12"/>
      <c r="L7" s="12"/>
      <c r="M7" s="12"/>
      <c r="N7" s="12"/>
      <c r="O7">
        <v>0</v>
      </c>
      <c r="P7">
        <f t="shared" si="11"/>
        <v>0</v>
      </c>
      <c r="Q7">
        <f t="shared" si="9"/>
        <v>0</v>
      </c>
      <c r="R7" s="2"/>
      <c r="S7" s="12"/>
      <c r="T7" s="12"/>
      <c r="U7" s="12"/>
      <c r="V7" s="12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6" t="e">
        <f t="shared" si="4"/>
        <v>#DIV/0!</v>
      </c>
      <c r="G8" s="29" t="e">
        <f t="shared" si="5"/>
        <v>#DIV/0!</v>
      </c>
      <c r="H8" s="29" t="e">
        <f t="shared" si="6"/>
        <v>#DIV/0!</v>
      </c>
      <c r="I8" s="29">
        <f t="shared" si="7"/>
        <v>0</v>
      </c>
      <c r="J8" s="29">
        <f t="shared" si="8"/>
        <v>0</v>
      </c>
      <c r="K8" s="12"/>
      <c r="L8" s="12"/>
      <c r="M8" s="12"/>
      <c r="N8" s="12"/>
      <c r="O8">
        <v>0</v>
      </c>
      <c r="P8">
        <f t="shared" si="11"/>
        <v>0</v>
      </c>
      <c r="Q8">
        <f t="shared" si="9"/>
        <v>0</v>
      </c>
      <c r="R8" s="2"/>
      <c r="S8" s="12"/>
      <c r="T8" s="12"/>
      <c r="U8" s="12"/>
      <c r="V8" s="12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6" t="e">
        <f t="shared" si="4"/>
        <v>#DIV/0!</v>
      </c>
      <c r="G9" s="29" t="e">
        <f t="shared" si="5"/>
        <v>#DIV/0!</v>
      </c>
      <c r="H9" s="29" t="e">
        <f t="shared" si="6"/>
        <v>#DIV/0!</v>
      </c>
      <c r="I9" s="29">
        <f t="shared" si="7"/>
        <v>0</v>
      </c>
      <c r="J9" s="29">
        <f t="shared" si="8"/>
        <v>0</v>
      </c>
      <c r="K9" s="12"/>
      <c r="L9" s="12"/>
      <c r="M9" s="12"/>
      <c r="N9" s="12"/>
      <c r="O9">
        <v>0</v>
      </c>
      <c r="P9">
        <f t="shared" ref="P9:P13" si="12">O9/1.2</f>
        <v>0</v>
      </c>
      <c r="Q9">
        <f t="shared" ref="Q9:Q13" si="13">P9/1.2</f>
        <v>0</v>
      </c>
      <c r="R9" s="2"/>
      <c r="S9" s="12"/>
      <c r="T9" s="12"/>
      <c r="U9" s="12"/>
      <c r="V9" s="12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6" t="e">
        <f t="shared" si="4"/>
        <v>#DIV/0!</v>
      </c>
      <c r="G10" s="29" t="e">
        <f t="shared" si="5"/>
        <v>#DIV/0!</v>
      </c>
      <c r="H10" s="29" t="e">
        <f t="shared" si="6"/>
        <v>#DIV/0!</v>
      </c>
      <c r="I10" s="29">
        <f t="shared" si="7"/>
        <v>0</v>
      </c>
      <c r="J10" s="29">
        <f t="shared" si="8"/>
        <v>0</v>
      </c>
      <c r="K10" s="12"/>
      <c r="L10" s="12"/>
      <c r="M10" s="12"/>
      <c r="N10" s="12"/>
      <c r="O10">
        <v>0</v>
      </c>
      <c r="P10">
        <f t="shared" si="12"/>
        <v>0</v>
      </c>
      <c r="Q10">
        <f t="shared" si="13"/>
        <v>0</v>
      </c>
      <c r="R10" s="2"/>
      <c r="S10" s="12"/>
      <c r="T10" s="12"/>
      <c r="U10" s="12"/>
      <c r="V10" s="12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6" t="e">
        <f t="shared" si="4"/>
        <v>#DIV/0!</v>
      </c>
      <c r="G11" s="29" t="e">
        <f t="shared" si="5"/>
        <v>#DIV/0!</v>
      </c>
      <c r="H11" s="29" t="e">
        <f t="shared" si="6"/>
        <v>#DIV/0!</v>
      </c>
      <c r="I11" s="29">
        <f t="shared" si="7"/>
        <v>0</v>
      </c>
      <c r="J11" s="29">
        <f t="shared" si="8"/>
        <v>0</v>
      </c>
      <c r="K11" s="12"/>
      <c r="L11" s="12"/>
      <c r="M11" s="12"/>
      <c r="N11" s="12"/>
      <c r="O11">
        <v>0</v>
      </c>
      <c r="P11">
        <f t="shared" si="12"/>
        <v>0</v>
      </c>
      <c r="Q11">
        <f t="shared" si="13"/>
        <v>0</v>
      </c>
      <c r="R11" s="2"/>
      <c r="S11" s="12"/>
      <c r="T11" s="12"/>
      <c r="U11" s="12"/>
      <c r="V11" s="12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29" t="e">
        <f t="shared" si="4"/>
        <v>#DIV/0!</v>
      </c>
      <c r="G12" s="29" t="e">
        <f t="shared" si="5"/>
        <v>#DIV/0!</v>
      </c>
      <c r="H12" s="29" t="e">
        <f t="shared" si="6"/>
        <v>#DIV/0!</v>
      </c>
      <c r="I12" s="29">
        <f t="shared" si="7"/>
        <v>0</v>
      </c>
      <c r="J12" s="29">
        <f t="shared" si="8"/>
        <v>0</v>
      </c>
      <c r="K12" s="12"/>
      <c r="L12" s="12"/>
      <c r="M12" s="12"/>
      <c r="N12" s="12"/>
      <c r="O12">
        <v>0</v>
      </c>
      <c r="P12">
        <f t="shared" si="12"/>
        <v>0</v>
      </c>
      <c r="Q12">
        <f t="shared" si="13"/>
        <v>0</v>
      </c>
      <c r="R12" s="2"/>
      <c r="S12" s="12"/>
      <c r="T12" s="12"/>
      <c r="U12" s="12"/>
      <c r="V12" s="12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29" t="e">
        <f t="shared" si="4"/>
        <v>#DIV/0!</v>
      </c>
      <c r="G13" s="29" t="e">
        <f t="shared" si="5"/>
        <v>#DIV/0!</v>
      </c>
      <c r="H13" s="29" t="e">
        <f t="shared" si="6"/>
        <v>#DIV/0!</v>
      </c>
      <c r="I13" s="29">
        <f t="shared" si="7"/>
        <v>0</v>
      </c>
      <c r="J13" s="29">
        <f t="shared" si="8"/>
        <v>0</v>
      </c>
      <c r="K13" s="12"/>
      <c r="L13" s="12"/>
      <c r="M13" s="12"/>
      <c r="N13" s="12"/>
      <c r="O13">
        <v>0</v>
      </c>
      <c r="P13">
        <f t="shared" si="12"/>
        <v>0</v>
      </c>
      <c r="Q13">
        <f t="shared" si="13"/>
        <v>0</v>
      </c>
      <c r="R13" s="2"/>
      <c r="S13" s="12"/>
      <c r="T13" s="12"/>
      <c r="U13" s="12"/>
      <c r="V13" s="12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5">
        <f t="shared" ref="E14:E15" si="15">R14</f>
        <v>0</v>
      </c>
      <c r="F14" s="29" t="e">
        <f t="shared" ref="F14:F15" si="16">ROUND((E14/B14),0)</f>
        <v>#DIV/0!</v>
      </c>
      <c r="G14" s="4" t="e">
        <f t="shared" ref="G14:G15" si="17">ROUND((E14/C14),0)</f>
        <v>#DIV/0!</v>
      </c>
      <c r="H14" s="4" t="e">
        <f t="shared" ref="H14:H15" si="18">ROUND((E14/D14),0)</f>
        <v>#DIV/0!</v>
      </c>
      <c r="I14" s="4">
        <f t="shared" ref="I14" si="19">S14</f>
        <v>0</v>
      </c>
      <c r="J14" s="4">
        <f t="shared" ref="J14" si="20">T14</f>
        <v>0</v>
      </c>
      <c r="O14">
        <v>0</v>
      </c>
      <c r="P14">
        <f t="shared" ref="P14" si="21">O14/1.2</f>
        <v>0</v>
      </c>
      <c r="Q14">
        <f t="shared" ref="Q14" si="22">P14/1.2</f>
        <v>0</v>
      </c>
      <c r="R14" s="2"/>
      <c r="S14" s="12"/>
      <c r="T14" s="12"/>
      <c r="U14" s="12"/>
      <c r="V14" s="12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5">
        <f t="shared" si="15"/>
        <v>0</v>
      </c>
      <c r="F15" s="29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/>
      <c r="J15" s="4"/>
      <c r="R15" s="2"/>
      <c r="S15" s="12"/>
      <c r="T15" s="12"/>
      <c r="U15" s="12"/>
      <c r="V15" s="12"/>
    </row>
    <row r="16" spans="1:22" x14ac:dyDescent="0.25">
      <c r="F16" s="12"/>
      <c r="O16" t="s">
        <v>15</v>
      </c>
      <c r="P16" t="s">
        <v>16</v>
      </c>
      <c r="R16" s="6"/>
      <c r="U16" s="6"/>
    </row>
    <row r="17" spans="2:21" x14ac:dyDescent="0.25">
      <c r="N17">
        <v>1102</v>
      </c>
      <c r="O17">
        <v>1385</v>
      </c>
      <c r="P17">
        <v>154.46</v>
      </c>
      <c r="Q17">
        <f>ROUND(P17*10.764,0)</f>
        <v>1663</v>
      </c>
    </row>
    <row r="18" spans="2:21" ht="16.5" x14ac:dyDescent="0.3">
      <c r="B18" s="17"/>
      <c r="C18" s="22"/>
      <c r="D18" s="17"/>
      <c r="E18" s="17"/>
      <c r="G18" s="28"/>
      <c r="H18" s="16"/>
      <c r="I18" s="16"/>
      <c r="J18">
        <f>Q18/O18</f>
        <v>1.2007220216606498</v>
      </c>
      <c r="N18" s="9">
        <v>1202</v>
      </c>
      <c r="O18">
        <v>1385</v>
      </c>
      <c r="P18">
        <f>P17</f>
        <v>154.46</v>
      </c>
      <c r="Q18">
        <f>Q17</f>
        <v>1663</v>
      </c>
      <c r="T18" t="s">
        <v>17</v>
      </c>
    </row>
    <row r="19" spans="2:21" x14ac:dyDescent="0.25">
      <c r="B19" s="23"/>
      <c r="C19" s="8"/>
      <c r="E19" s="17"/>
      <c r="G19" s="24"/>
      <c r="H19" s="8"/>
      <c r="I19" s="8"/>
      <c r="N19" s="9"/>
      <c r="O19">
        <f>O18+O17</f>
        <v>2770</v>
      </c>
      <c r="P19" s="6"/>
      <c r="Q19" s="6">
        <f>Q18+Q17</f>
        <v>3326</v>
      </c>
      <c r="T19">
        <v>1202</v>
      </c>
      <c r="U19">
        <v>1310</v>
      </c>
    </row>
    <row r="20" spans="2:21" x14ac:dyDescent="0.25">
      <c r="B20" s="23"/>
      <c r="C20" s="23"/>
      <c r="E20" s="17"/>
      <c r="G20" s="23"/>
      <c r="H20" s="23"/>
      <c r="O20">
        <v>40000</v>
      </c>
      <c r="P20" s="2"/>
      <c r="T20">
        <v>1102</v>
      </c>
      <c r="U20">
        <v>1352</v>
      </c>
    </row>
    <row r="21" spans="2:21" x14ac:dyDescent="0.25">
      <c r="B21" s="25"/>
      <c r="C21" s="17"/>
      <c r="D21" s="17"/>
      <c r="E21" s="17"/>
      <c r="H21" s="13"/>
      <c r="I21" s="7"/>
      <c r="N21" s="9"/>
      <c r="O21" s="16">
        <f>O20*O19</f>
        <v>110800000</v>
      </c>
      <c r="Q21">
        <f>O21/Q19</f>
        <v>33313.289236319906</v>
      </c>
      <c r="U21">
        <f>U20+U19</f>
        <v>2662</v>
      </c>
    </row>
    <row r="22" spans="2:21" x14ac:dyDescent="0.25">
      <c r="B22" s="20"/>
      <c r="C22" s="20"/>
      <c r="D22" s="17"/>
      <c r="E22" s="17"/>
      <c r="G22" s="17"/>
      <c r="H22" s="17"/>
      <c r="I22" s="7"/>
      <c r="J22" s="8"/>
      <c r="N22" s="9" t="s">
        <v>18</v>
      </c>
      <c r="R22">
        <f>O19-U21</f>
        <v>108</v>
      </c>
      <c r="U22">
        <v>40000</v>
      </c>
    </row>
    <row r="23" spans="2:21" x14ac:dyDescent="0.25">
      <c r="B23" s="21"/>
      <c r="C23" s="21"/>
      <c r="D23" s="21"/>
      <c r="E23" s="17"/>
      <c r="G23" s="13"/>
      <c r="H23" s="16"/>
      <c r="N23" s="9" t="s">
        <v>19</v>
      </c>
      <c r="U23">
        <f>U22*U21</f>
        <v>106480000</v>
      </c>
    </row>
    <row r="24" spans="2:21" x14ac:dyDescent="0.25">
      <c r="B24" s="17"/>
      <c r="C24" s="17"/>
      <c r="D24" s="21"/>
      <c r="E24" s="22"/>
      <c r="G24" s="18"/>
      <c r="H24" s="8"/>
      <c r="N24" t="s">
        <v>20</v>
      </c>
      <c r="U24">
        <f>U23/Q19</f>
        <v>32014.431749849668</v>
      </c>
    </row>
    <row r="25" spans="2:21" x14ac:dyDescent="0.25">
      <c r="B25" s="13"/>
      <c r="C25" s="19"/>
      <c r="D25" s="17"/>
      <c r="E25" s="17"/>
      <c r="H25" s="23"/>
    </row>
    <row r="26" spans="2:21" x14ac:dyDescent="0.25">
      <c r="B26" s="20"/>
      <c r="C26" s="17"/>
      <c r="D26" s="17"/>
      <c r="E26" s="17"/>
      <c r="F26" s="11"/>
      <c r="H26" s="14"/>
      <c r="I26" s="7"/>
      <c r="J26" s="8"/>
    </row>
    <row r="27" spans="2:21" x14ac:dyDescent="0.25">
      <c r="B27" s="20"/>
      <c r="C27" s="20"/>
      <c r="D27" s="17"/>
      <c r="E27" s="17"/>
      <c r="G27" s="9"/>
    </row>
    <row r="28" spans="2:21" x14ac:dyDescent="0.25">
      <c r="B28" s="21"/>
      <c r="C28" s="21"/>
      <c r="D28" s="21"/>
      <c r="E28" s="17"/>
      <c r="G28" s="23"/>
    </row>
    <row r="29" spans="2:21" x14ac:dyDescent="0.25">
      <c r="B29" s="17"/>
      <c r="C29" s="17"/>
      <c r="D29" s="17"/>
      <c r="E29" s="17"/>
      <c r="G29" s="14"/>
    </row>
    <row r="34" spans="7:8" x14ac:dyDescent="0.25">
      <c r="G34" s="27"/>
      <c r="H34" s="27"/>
    </row>
    <row r="35" spans="7:8" x14ac:dyDescent="0.25">
      <c r="G35" s="26"/>
      <c r="H35" s="26"/>
    </row>
    <row r="36" spans="7:8" x14ac:dyDescent="0.25">
      <c r="G36" s="26"/>
      <c r="H36" s="26"/>
    </row>
    <row r="37" spans="7:8" x14ac:dyDescent="0.25">
      <c r="G37" s="26"/>
      <c r="H37" s="2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E19" sqref="E18:E19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1"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C1" zoomScaleNormal="100" workbookViewId="0">
      <selection activeCell="C1" sqref="C1"/>
    </sheetView>
  </sheetViews>
  <sheetFormatPr defaultRowHeight="15" x14ac:dyDescent="0.25"/>
  <sheetData>
    <row r="33" ht="9" customHeight="1" x14ac:dyDescent="0.25"/>
    <row r="34" ht="14.45" hidden="1" x14ac:dyDescent="0.3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6" zoomScaleNormal="100" workbookViewId="0">
      <selection activeCell="A2" sqref="A2"/>
    </sheetView>
  </sheetViews>
  <sheetFormatPr defaultRowHeight="15" x14ac:dyDescent="0.25"/>
  <sheetData>
    <row r="2" spans="1:1" x14ac:dyDescent="0.25">
      <c r="A2" s="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t="14.45" hidden="1" x14ac:dyDescent="0.3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"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35">
      <c r="A1" s="7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I24" sqref="I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2023-09-01T10:10:37Z</dcterms:modified>
</cp:coreProperties>
</file>