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OB_Jawahar Nagar - 2 Goregaon (West) Branch_ Mukesh Surajmal Jain\"/>
    </mc:Choice>
  </mc:AlternateContent>
  <xr:revisionPtr revIDLastSave="0" documentId="13_ncr:1_{1C3817B8-02B6-40D4-B969-6AE8E698A214}" xr6:coauthVersionLast="47" xr6:coauthVersionMax="47" xr10:uidLastSave="{00000000-0000-0000-0000-000000000000}"/>
  <bookViews>
    <workbookView xWindow="-120" yWindow="-120" windowWidth="29040" windowHeight="15720" tabRatio="932" activeTab="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4" l="1"/>
  <c r="C16" i="23"/>
  <c r="C4" i="25"/>
  <c r="G29" i="4"/>
  <c r="H29" i="4" s="1"/>
  <c r="C5" i="25"/>
  <c r="P2" i="4"/>
  <c r="Q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<sst xmlns="http://schemas.openxmlformats.org/spreadsheetml/2006/main" count="130" uniqueCount="88">
  <si>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</si>
  <si>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</si>
  <si>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</si>
  <si>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</si>
  <si>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</si>
  <si>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</si>
  <si>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</si>
  <si>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</si>
  <si>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</si>
  <si>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</si>
  <si>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</si>
  <si>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</si>
  <si>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</si>
  <si>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</si>
  <si>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</si>
  <si>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</si>
  <si>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</si>
  <si>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</si>
  <si>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</si>
  <si>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</si>
  <si>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</si>
  <si>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</si>
  <si>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</si>
  <si>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</si>
  <si>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</si>
  <si>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</si>
  <si>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</si>
  <si>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</si>
  <si>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</si>
  <si>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</si>
  <si>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</si>
  <si>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</si>
  <si>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</si>
  <si>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</si>
  <si>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</si>
  <si>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</si>
  <si>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</si>
  <si>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</si>
  <si>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</si>
  <si>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</si>
  <si>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</si>
  <si>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</si>
  <si>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</si>
  <si>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</si>
  <si>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</si>
  <si>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</si>
  <si>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</si>
  <si>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</si>
  <si>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</si>
  <si>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</si>
  <si>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</si>
  <si>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</si>
  <si>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</si>
  <si>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</si>
  <si>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</si>
  <si>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</si>
  <si>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</si>
  <si>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</si>
  <si>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</si>
  <si>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</si>
  <si>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</si>
  <si>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</si>
  <si>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</si>
  <si>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</si>
  <si>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</si>
  <si>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</si>
  <si>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</si>
  <si>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</si>
  <si>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</si>
  <si>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</si>
  <si>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</si>
  <si>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</si>
  <si>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</si>
  <si>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</si>
  <si>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</si>
  <si>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</si>
  <si>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</si>
  <si>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</si>
  <si>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</si>
  <si>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</si>
  <si>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</si>
  <si>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</si>
  <si>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</si>
  <si>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</si>
  <si>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</si>
  <si>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25.05.2009</t>
  </si>
  <si>
    <t>YOC  - 2008</t>
  </si>
  <si>
    <t>RENT 50000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</si>
</sst>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48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59A40A-8626-3EE2-8263-E30D0E05C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66A24-1447-4114-0115-6A07A03D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17FB2-AFED-E6B7-CDF7-38181A9E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297528</xdr:colOff>
      <xdr:row>49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09760-5E24-77EB-34FA-4F0866B9D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47128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159700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15970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175670</v>
      </c>
      <c r="D5" s="63" t="s">
        <v>62</v>
      </c>
      <c r="E5" s="64">
        <f>C5/10.764</f>
        <v>16320.14121144556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70730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104940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91297.8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162027.79999999999</v>
      </c>
      <c r="D9" s="63" t="s">
        <v>62</v>
      </c>
      <c r="E9" s="64">
        <f>C9/10.764</f>
        <v>15052.749907097734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13</v>
      </c>
      <c r="D13" s="70">
        <f>D12-C13</f>
        <v>87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32000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526.5</v>
      </c>
      <c r="D12" s="24"/>
      <c r="F12" s="19"/>
    </row>
    <row r="13" spans="1:6" x14ac:dyDescent="0.25">
      <c r="A13" s="16" t="s">
        <v>22</v>
      </c>
      <c r="B13" s="20"/>
      <c r="C13" s="21">
        <f>C6-C12</f>
        <v>2173.5</v>
      </c>
      <c r="D13" s="24"/>
      <c r="F13" s="19"/>
    </row>
    <row r="14" spans="1:6" x14ac:dyDescent="0.25">
      <c r="A14" s="16" t="s">
        <v>15</v>
      </c>
      <c r="B14" s="20"/>
      <c r="C14" s="21">
        <f>C5</f>
        <v>29300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31474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632</v>
      </c>
      <c r="D18" s="26"/>
      <c r="F18" s="19"/>
    </row>
    <row r="19" spans="1:6" x14ac:dyDescent="0.25">
      <c r="A19" s="16" t="s">
        <v>74</v>
      </c>
      <c r="B19" s="6"/>
      <c r="C19" s="32">
        <f>C18*C16</f>
        <v>19891568</v>
      </c>
      <c r="D19" s="33"/>
      <c r="E19" s="70"/>
      <c r="F19" s="34"/>
    </row>
    <row r="20" spans="1:6" x14ac:dyDescent="0.25">
      <c r="A20" s="16" t="s">
        <v>24</v>
      </c>
      <c r="C20" s="35">
        <f>C19*90%</f>
        <v>17902411.199999999</v>
      </c>
      <c r="D20" s="32"/>
      <c r="F20" s="19"/>
    </row>
    <row r="21" spans="1:6" x14ac:dyDescent="0.25">
      <c r="A21" s="16" t="s">
        <v>25</v>
      </c>
      <c r="C21" s="35">
        <f>C19*80%</f>
        <v>15913254.4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1706400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41440.76666666667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" sqref="F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721</v>
      </c>
      <c r="C2" s="4">
        <f t="shared" ref="C2:C16" si="1">B2*1.2</f>
        <v>865.19999999999993</v>
      </c>
      <c r="D2" s="4">
        <f t="shared" ref="D2:D16" si="2">C2*1.2</f>
        <v>1038.2399999999998</v>
      </c>
      <c r="E2" s="5">
        <f t="shared" ref="E2:E16" si="3">R2</f>
        <v>23500000</v>
      </c>
      <c r="F2" s="78">
        <f t="shared" ref="F2:F15" si="4">ROUND((E2/B2),0)</f>
        <v>32594</v>
      </c>
      <c r="G2" s="78">
        <f t="shared" ref="G2:G15" si="5">ROUND((E2/C2),0)</f>
        <v>27161</v>
      </c>
      <c r="H2" s="78">
        <f t="shared" ref="H2:H15" si="6">ROUND((E2/D2),0)</f>
        <v>22634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721</v>
      </c>
      <c r="R2" s="79">
        <v>23500000</v>
      </c>
      <c r="S2" s="2"/>
    </row>
    <row r="3" spans="1:19" x14ac:dyDescent="0.25">
      <c r="A3" s="4">
        <v>2</v>
      </c>
      <c r="B3" s="4">
        <f t="shared" si="0"/>
        <v>550</v>
      </c>
      <c r="C3" s="4">
        <f t="shared" si="1"/>
        <v>660</v>
      </c>
      <c r="D3" s="4">
        <f t="shared" si="2"/>
        <v>792</v>
      </c>
      <c r="E3" s="5">
        <f t="shared" si="3"/>
        <v>17000000</v>
      </c>
      <c r="F3" s="78">
        <f t="shared" si="4"/>
        <v>30909</v>
      </c>
      <c r="G3" s="78">
        <f t="shared" si="5"/>
        <v>25758</v>
      </c>
      <c r="H3" s="78">
        <f t="shared" si="6"/>
        <v>21465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660</v>
      </c>
      <c r="Q3" s="7">
        <f t="shared" ref="Q3:Q10" si="10">P3/1.2</f>
        <v>550</v>
      </c>
      <c r="R3" s="79">
        <v>17000000</v>
      </c>
      <c r="S3" s="2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25000000</v>
      </c>
      <c r="F4" s="78">
        <f t="shared" si="4"/>
        <v>33333</v>
      </c>
      <c r="G4" s="78">
        <f t="shared" si="5"/>
        <v>27778</v>
      </c>
      <c r="H4" s="78">
        <f t="shared" si="6"/>
        <v>23148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750</v>
      </c>
      <c r="R4" s="79">
        <v>25000000</v>
      </c>
      <c r="S4" s="2"/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19800000</v>
      </c>
      <c r="F5" s="78">
        <f t="shared" si="4"/>
        <v>30462</v>
      </c>
      <c r="G5" s="78">
        <f t="shared" si="5"/>
        <v>25385</v>
      </c>
      <c r="H5" s="78">
        <f t="shared" si="6"/>
        <v>21154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650</v>
      </c>
      <c r="R5" s="79">
        <v>19800000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 t="s">
        <v>87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701</v>
      </c>
    </row>
    <row r="28" spans="1:19" s="10" customFormat="1" x14ac:dyDescent="0.25">
      <c r="C28" s="72" t="s">
        <v>75</v>
      </c>
      <c r="D28" s="72" t="s">
        <v>85</v>
      </c>
      <c r="F28" s="57" t="s">
        <v>84</v>
      </c>
      <c r="G28" s="57">
        <v>632</v>
      </c>
    </row>
    <row r="29" spans="1:19" s="10" customFormat="1" x14ac:dyDescent="0.25">
      <c r="C29" s="72" t="s">
        <v>1</v>
      </c>
      <c r="D29" s="72">
        <v>3587000</v>
      </c>
      <c r="F29" s="57" t="s">
        <v>72</v>
      </c>
      <c r="G29" s="57">
        <f>G28*1.2</f>
        <v>758.4</v>
      </c>
      <c r="H29" s="10">
        <f>G29/G28</f>
        <v>1.2</v>
      </c>
      <c r="I29" s="10">
        <f>15053*G29</f>
        <v>11416195.199999999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topLeftCell="A2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2023-08-25T09:25:45Z</dcterms:modified>
</cp:coreProperties>
</file>