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CAD79E8B-5730-49F6-8B09-4A276AB115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C20" i="5" l="1"/>
  <c r="B8" i="5"/>
  <c r="G3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<sst xmlns="http://schemas.openxmlformats.org/spreadsheetml/2006/main" count="69" uniqueCount="48">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</sst>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T25"/>
  <sheetViews>
    <sheetView tabSelected="1" workbookViewId="0">
      <selection activeCell="I17" sqref="I17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9" max="9" width="12.5703125" bestFit="1" customWidth="1"/>
    <col min="15" max="15" width="11.5703125" bestFit="1" customWidth="1"/>
    <col min="16" max="16" width="10" bestFit="1" customWidth="1"/>
    <col min="17" max="17" width="11.5703125" bestFit="1" customWidth="1"/>
  </cols>
  <sheetData>
    <row r="2" spans="1:20" x14ac:dyDescent="0.25">
      <c r="A2" s="17"/>
      <c r="B2" s="17"/>
    </row>
    <row r="3" spans="1:20" x14ac:dyDescent="0.25">
      <c r="A3" s="17" t="s">
        <v>34</v>
      </c>
      <c r="B3" s="17"/>
      <c r="E3">
        <v>2001</v>
      </c>
      <c r="F3">
        <v>2023</v>
      </c>
      <c r="G3">
        <f>F3-E3</f>
        <v>22</v>
      </c>
    </row>
    <row r="4" spans="1:20" x14ac:dyDescent="0.25">
      <c r="A4" s="17" t="s">
        <v>20</v>
      </c>
      <c r="B4" s="17">
        <v>2023</v>
      </c>
    </row>
    <row r="5" spans="1:20" x14ac:dyDescent="0.25">
      <c r="A5" s="17" t="s">
        <v>21</v>
      </c>
      <c r="B5" s="17">
        <v>2001</v>
      </c>
    </row>
    <row r="6" spans="1:20" x14ac:dyDescent="0.25">
      <c r="A6" s="17" t="s">
        <v>22</v>
      </c>
      <c r="B6" s="17">
        <f>B4-B5</f>
        <v>22</v>
      </c>
    </row>
    <row r="7" spans="1:20" x14ac:dyDescent="0.25">
      <c r="A7" s="17"/>
      <c r="B7" s="17">
        <f>60-B6</f>
        <v>38</v>
      </c>
      <c r="E7" t="s">
        <v>35</v>
      </c>
    </row>
    <row r="8" spans="1:20" x14ac:dyDescent="0.25">
      <c r="A8" s="17" t="s">
        <v>23</v>
      </c>
      <c r="B8" s="46">
        <f>248*2800</f>
        <v>694400</v>
      </c>
      <c r="E8" t="s">
        <v>47</v>
      </c>
      <c r="F8">
        <v>248</v>
      </c>
    </row>
    <row r="9" spans="1:20" x14ac:dyDescent="0.25">
      <c r="A9" s="17" t="s">
        <v>24</v>
      </c>
      <c r="B9" s="17"/>
    </row>
    <row r="10" spans="1:20" x14ac:dyDescent="0.25">
      <c r="A10" s="17"/>
      <c r="B10" s="17"/>
      <c r="I10" s="1"/>
    </row>
    <row r="11" spans="1:20" x14ac:dyDescent="0.25">
      <c r="A11" s="17" t="s">
        <v>25</v>
      </c>
      <c r="B11" s="17">
        <f>100-10</f>
        <v>90</v>
      </c>
      <c r="O11" s="1"/>
      <c r="P11" s="1"/>
      <c r="Q11" s="1"/>
      <c r="R11" s="1"/>
      <c r="S11" s="1"/>
      <c r="T11" s="1"/>
    </row>
    <row r="12" spans="1:20" x14ac:dyDescent="0.25">
      <c r="A12" s="17" t="s">
        <v>26</v>
      </c>
      <c r="B12" s="17">
        <f>B11*B6/60</f>
        <v>33</v>
      </c>
      <c r="O12" s="1"/>
      <c r="P12" s="1"/>
      <c r="Q12" s="1"/>
      <c r="R12" s="1"/>
      <c r="S12" s="1"/>
      <c r="T12" s="1"/>
    </row>
    <row r="13" spans="1:20" x14ac:dyDescent="0.25">
      <c r="A13" s="17"/>
      <c r="B13" s="47">
        <f>B12%</f>
        <v>0.33</v>
      </c>
      <c r="O13" s="1"/>
      <c r="P13" s="1"/>
      <c r="Q13" s="1"/>
      <c r="R13" s="1"/>
      <c r="S13" s="1"/>
      <c r="T13" s="1"/>
    </row>
    <row r="14" spans="1:20" x14ac:dyDescent="0.25">
      <c r="A14" s="17"/>
      <c r="B14" s="17"/>
      <c r="O14" s="1"/>
      <c r="P14" s="1"/>
      <c r="Q14" s="1"/>
      <c r="R14" s="1"/>
      <c r="S14" s="1"/>
      <c r="T14" s="1"/>
    </row>
    <row r="15" spans="1:20" x14ac:dyDescent="0.25">
      <c r="A15" s="17" t="s">
        <v>27</v>
      </c>
      <c r="B15" s="46">
        <f>ROUND((B8*B13),0)</f>
        <v>229152</v>
      </c>
      <c r="O15" s="1"/>
      <c r="P15" s="1"/>
      <c r="Q15" s="1"/>
      <c r="R15" s="1"/>
      <c r="S15" s="1"/>
      <c r="T15" s="1"/>
    </row>
    <row r="16" spans="1:20" x14ac:dyDescent="0.25">
      <c r="A16" s="17" t="s">
        <v>15</v>
      </c>
      <c r="B16" s="46">
        <v>248</v>
      </c>
      <c r="O16" s="1"/>
      <c r="P16" s="1"/>
      <c r="Q16" s="1"/>
      <c r="R16" s="1"/>
      <c r="S16" s="1"/>
      <c r="T16" s="1"/>
    </row>
    <row r="17" spans="1:20" x14ac:dyDescent="0.25">
      <c r="A17" s="17" t="s">
        <v>42</v>
      </c>
      <c r="B17" s="49">
        <v>37300</v>
      </c>
      <c r="O17" s="1"/>
      <c r="P17" s="1"/>
      <c r="Q17" s="1"/>
      <c r="R17" s="1"/>
      <c r="S17" s="1"/>
      <c r="T17" s="1"/>
    </row>
    <row r="18" spans="1:20" x14ac:dyDescent="0.25">
      <c r="A18" s="17" t="s">
        <v>28</v>
      </c>
      <c r="B18" s="46">
        <f>B17*B16</f>
        <v>9250400</v>
      </c>
      <c r="O18" s="1"/>
      <c r="P18" s="1"/>
      <c r="Q18" s="1"/>
      <c r="R18" s="1"/>
      <c r="S18" s="1"/>
      <c r="T18" s="1"/>
    </row>
    <row r="19" spans="1:20" x14ac:dyDescent="0.25">
      <c r="A19" s="17" t="s">
        <v>29</v>
      </c>
      <c r="B19" s="17"/>
      <c r="O19" s="1"/>
      <c r="P19" s="1"/>
      <c r="Q19" s="1"/>
      <c r="R19" s="1"/>
      <c r="S19" s="1"/>
      <c r="T19" s="1"/>
    </row>
    <row r="20" spans="1:20" x14ac:dyDescent="0.25">
      <c r="A20" s="43" t="s">
        <v>30</v>
      </c>
      <c r="B20" s="48">
        <f>B18-B15</f>
        <v>9021248</v>
      </c>
      <c r="C20" s="5">
        <f>B20*0.04/12</f>
        <v>30070.826666666664</v>
      </c>
      <c r="O20" s="1"/>
      <c r="P20" s="1"/>
      <c r="Q20" s="1"/>
      <c r="R20" s="1"/>
      <c r="S20" s="1"/>
      <c r="T20" s="1"/>
    </row>
    <row r="21" spans="1:20" x14ac:dyDescent="0.25">
      <c r="A21" s="43" t="s">
        <v>31</v>
      </c>
      <c r="B21" s="48">
        <f>ROUND((B20*90%),0)</f>
        <v>8119123</v>
      </c>
      <c r="O21" s="1"/>
      <c r="P21" s="1"/>
      <c r="Q21" s="1"/>
      <c r="R21" s="1"/>
      <c r="S21" s="1"/>
      <c r="T21" s="1"/>
    </row>
    <row r="22" spans="1:20" x14ac:dyDescent="0.25">
      <c r="A22" s="43" t="s">
        <v>32</v>
      </c>
      <c r="B22" s="48">
        <f>ROUND((B20*80%),0)</f>
        <v>7216998</v>
      </c>
      <c r="O22" s="1"/>
      <c r="P22" s="1"/>
      <c r="Q22" s="1"/>
      <c r="R22" s="1"/>
      <c r="S22" s="1"/>
      <c r="T22" s="1"/>
    </row>
    <row r="23" spans="1:20" x14ac:dyDescent="0.25">
      <c r="A23" s="43" t="s">
        <v>33</v>
      </c>
      <c r="B23" s="48"/>
    </row>
    <row r="25" spans="1:20" x14ac:dyDescent="0.25">
      <c r="B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2023-09-08T07:21:10Z</dcterms:modified>
</cp:coreProperties>
</file>