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iraj Chandrahas Shetty\"/>
    </mc:Choice>
  </mc:AlternateContent>
  <xr:revisionPtr revIDLastSave="0" documentId="13_ncr:1_{1D1EEA11-AE79-4D60-BF38-7A3254912E6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1" i="4" l="1"/>
  <c r="P9" i="4" l="1"/>
  <c r="E18" i="4" l="1"/>
  <c r="J26" i="4" l="1"/>
  <c r="P23" i="4" l="1"/>
  <c r="P24" i="4" s="1"/>
  <c r="P4" i="4"/>
  <c r="Q4" i="4" s="1"/>
  <c r="C15" i="4"/>
  <c r="C14" i="4"/>
  <c r="C13" i="4"/>
  <c r="C12" i="4"/>
  <c r="C11" i="4"/>
  <c r="C10" i="4"/>
  <c r="C2" i="4"/>
  <c r="P21" i="4"/>
  <c r="H20" i="4"/>
  <c r="H22" i="4" s="1"/>
  <c r="P11" i="4"/>
  <c r="Q11" i="4" s="1"/>
  <c r="Q10" i="4"/>
  <c r="P10" i="4"/>
  <c r="Q9" i="4"/>
  <c r="P8" i="4"/>
  <c r="P7" i="4"/>
  <c r="P6" i="4"/>
  <c r="Q6" i="4" s="1"/>
  <c r="P5" i="4"/>
  <c r="P3" i="4"/>
  <c r="Q3" i="4" s="1"/>
  <c r="P2" i="4"/>
  <c r="Q2" i="4" s="1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<sst xmlns="http://schemas.openxmlformats.org/spreadsheetml/2006/main" count="34" uniqueCount="28">
  <si>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</si>
  <si>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</si>
  <si>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</si>
  <si>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</si>
  <si>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</si>
  <si>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</si>
  <si>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</si>
  <si>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</si>
  <si>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</si>
  <si>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</si>
  <si>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</si>
  <si>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</si>
  <si>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</si>
  <si>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</si>
  <si>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f, no. 101, 1st floor, A Wing, sky heights chsl, achole, vasai</t>
  </si>
  <si>
    <t>ca</t>
  </si>
  <si>
    <t>Draft - 65 lakhs</t>
  </si>
  <si>
    <t>oc - 2012</t>
  </si>
  <si>
    <t>rate</t>
  </si>
  <si>
    <t>mca</t>
  </si>
  <si>
    <t>fb = nitche</t>
  </si>
  <si>
    <t>sky height</t>
  </si>
  <si>
    <t>14.02.23</t>
  </si>
  <si>
    <t>05.04.22</t>
  </si>
  <si>
    <t>ls - 58 lakhs</t>
  </si>
  <si>
    <t>weightage remark</t>
  </si>
  <si>
    <t>Engineer - 60 lakhs maximum</t>
  </si>
  <si>
    <t>evershine 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</si>
</sst>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E19FAB-9A96-45C6-B855-BB69AFA1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B1E85-E475-42A5-A054-D280BE0F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A85F54-AE9C-45BA-A5D0-9E94CF4D2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D7A1FD-346D-444B-A2A6-3BE85C9F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702DB-94A9-4050-A122-F08406EDB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D9B21-10A1-4E66-998C-4A88F5345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04003-5F56-4F69-ADFD-1522C772C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752.77777777777783</v>
      </c>
      <c r="C2" s="4">
        <f>B2*1.2</f>
        <v>903.33333333333337</v>
      </c>
      <c r="D2" s="4">
        <f t="shared" ref="D2:D13" si="2">C2*1.2</f>
        <v>1084</v>
      </c>
      <c r="E2" s="5">
        <f t="shared" ref="E2:E13" si="3">R2</f>
        <v>7000000</v>
      </c>
      <c r="F2" s="10">
        <f t="shared" ref="F2:F13" si="4">ROUND((E2/B2),0)</f>
        <v>9299</v>
      </c>
      <c r="G2" s="10">
        <f t="shared" ref="G2:G13" si="5">ROUND((E2/C2),0)</f>
        <v>7749</v>
      </c>
      <c r="H2" s="10">
        <f t="shared" ref="H2:H13" si="6">ROUND((E2/D2),0)</f>
        <v>6458</v>
      </c>
      <c r="I2" s="4" t="e">
        <f>#REF!</f>
        <v>#REF!</v>
      </c>
      <c r="J2" s="4" t="str">
        <f t="shared" ref="J2:J13" si="7">S2</f>
        <v>sky height</v>
      </c>
      <c r="O2">
        <v>1084</v>
      </c>
      <c r="P2">
        <f t="shared" ref="P2:P11" si="8">O2/1.2</f>
        <v>903.33333333333337</v>
      </c>
      <c r="Q2">
        <f t="shared" ref="Q2:Q11" si="9">P2/1.2</f>
        <v>752.77777777777783</v>
      </c>
      <c r="R2" s="2">
        <v>7000000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752.77777777777783</v>
      </c>
      <c r="C3" s="4">
        <f t="shared" ref="C3:C15" si="10">B3*1.2</f>
        <v>903.33333333333337</v>
      </c>
      <c r="D3" s="4">
        <f t="shared" si="2"/>
        <v>1084</v>
      </c>
      <c r="E3" s="5">
        <f t="shared" si="3"/>
        <v>5362000</v>
      </c>
      <c r="F3" s="10">
        <f t="shared" si="4"/>
        <v>7123</v>
      </c>
      <c r="G3" s="10">
        <f t="shared" si="5"/>
        <v>5936</v>
      </c>
      <c r="H3" s="10">
        <f t="shared" si="6"/>
        <v>4946</v>
      </c>
      <c r="I3" s="4" t="e">
        <f>#REF!</f>
        <v>#REF!</v>
      </c>
      <c r="J3" s="4" t="str">
        <f t="shared" si="7"/>
        <v>sky height</v>
      </c>
      <c r="O3">
        <v>1084</v>
      </c>
      <c r="P3">
        <f t="shared" si="8"/>
        <v>903.33333333333337</v>
      </c>
      <c r="Q3">
        <f t="shared" si="9"/>
        <v>752.77777777777783</v>
      </c>
      <c r="R3" s="2">
        <v>5362000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415.22129999999999</v>
      </c>
      <c r="C4" s="4">
        <f t="shared" si="10"/>
        <v>498.26555999999994</v>
      </c>
      <c r="D4" s="4">
        <f t="shared" si="2"/>
        <v>597.9186719999999</v>
      </c>
      <c r="E4" s="5">
        <f t="shared" si="3"/>
        <v>3650000</v>
      </c>
      <c r="F4" s="15">
        <f t="shared" si="4"/>
        <v>8790</v>
      </c>
      <c r="G4" s="10">
        <f t="shared" si="5"/>
        <v>7325</v>
      </c>
      <c r="H4" s="10">
        <f t="shared" si="6"/>
        <v>6105</v>
      </c>
      <c r="I4" s="4" t="e">
        <f>#REF!</f>
        <v>#REF!</v>
      </c>
      <c r="J4" s="4" t="str">
        <f t="shared" si="7"/>
        <v>14.02.23</v>
      </c>
      <c r="O4">
        <v>0</v>
      </c>
      <c r="P4">
        <f>46.29*10.764</f>
        <v>498.26555999999994</v>
      </c>
      <c r="Q4">
        <f t="shared" si="9"/>
        <v>415.22129999999999</v>
      </c>
      <c r="R4" s="2">
        <v>3650000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565.80999999999995</v>
      </c>
      <c r="C5" s="4">
        <f t="shared" si="10"/>
        <v>678.97199999999987</v>
      </c>
      <c r="D5" s="4">
        <f t="shared" si="2"/>
        <v>814.76639999999986</v>
      </c>
      <c r="E5" s="5">
        <f t="shared" si="3"/>
        <v>4800000</v>
      </c>
      <c r="F5" s="10">
        <f t="shared" si="4"/>
        <v>8483</v>
      </c>
      <c r="G5" s="10">
        <f t="shared" si="5"/>
        <v>7070</v>
      </c>
      <c r="H5" s="10">
        <f t="shared" si="6"/>
        <v>5891</v>
      </c>
      <c r="I5" s="4" t="e">
        <f>#REF!</f>
        <v>#REF!</v>
      </c>
      <c r="J5" s="4" t="str">
        <f t="shared" si="7"/>
        <v>05.04.22</v>
      </c>
      <c r="O5">
        <v>0</v>
      </c>
      <c r="P5">
        <f t="shared" si="8"/>
        <v>0</v>
      </c>
      <c r="Q5">
        <v>565.80999999999995</v>
      </c>
      <c r="R5" s="2">
        <v>4800000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697.91666666666674</v>
      </c>
      <c r="C6" s="4">
        <f t="shared" si="10"/>
        <v>837.50000000000011</v>
      </c>
      <c r="D6" s="4">
        <f t="shared" si="2"/>
        <v>1005.0000000000001</v>
      </c>
      <c r="E6" s="5">
        <f t="shared" si="3"/>
        <v>5630000</v>
      </c>
      <c r="F6" s="10">
        <f t="shared" si="4"/>
        <v>8067</v>
      </c>
      <c r="G6" s="10">
        <f t="shared" si="5"/>
        <v>6722</v>
      </c>
      <c r="H6" s="10">
        <f t="shared" si="6"/>
        <v>5602</v>
      </c>
      <c r="I6" s="4" t="e">
        <f>#REF!</f>
        <v>#REF!</v>
      </c>
      <c r="J6" s="4">
        <f t="shared" si="7"/>
        <v>0</v>
      </c>
      <c r="O6">
        <v>1005</v>
      </c>
      <c r="P6">
        <f t="shared" si="8"/>
        <v>837.5</v>
      </c>
      <c r="Q6">
        <f t="shared" si="9"/>
        <v>697.91666666666674</v>
      </c>
      <c r="R6" s="2">
        <v>5630000</v>
      </c>
      <c r="S6" s="8"/>
      <c r="T6" s="8"/>
    </row>
    <row r="7" spans="1:20" x14ac:dyDescent="0.25">
      <c r="A7" s="4">
        <f t="shared" si="0"/>
        <v>0</v>
      </c>
      <c r="B7" s="4">
        <f t="shared" si="1"/>
        <v>570</v>
      </c>
      <c r="C7" s="4">
        <f t="shared" si="10"/>
        <v>684</v>
      </c>
      <c r="D7" s="4">
        <f t="shared" si="2"/>
        <v>820.8</v>
      </c>
      <c r="E7" s="5">
        <f t="shared" si="3"/>
        <v>5500000</v>
      </c>
      <c r="F7" s="15">
        <f t="shared" si="4"/>
        <v>9649</v>
      </c>
      <c r="G7" s="10">
        <f t="shared" si="5"/>
        <v>8041</v>
      </c>
      <c r="H7" s="10">
        <f t="shared" si="6"/>
        <v>6701</v>
      </c>
      <c r="I7" s="4" t="e">
        <f>#REF!</f>
        <v>#REF!</v>
      </c>
      <c r="J7" s="4" t="str">
        <f t="shared" si="7"/>
        <v>evershine city</v>
      </c>
      <c r="O7">
        <v>0</v>
      </c>
      <c r="P7">
        <f t="shared" si="8"/>
        <v>0</v>
      </c>
      <c r="Q7">
        <v>570</v>
      </c>
      <c r="R7" s="2">
        <v>5500000</v>
      </c>
      <c r="S7" s="8" t="s">
        <v>27</v>
      </c>
      <c r="T7" s="8"/>
    </row>
    <row r="8" spans="1:20" x14ac:dyDescent="0.25">
      <c r="A8" s="4">
        <f t="shared" si="0"/>
        <v>0</v>
      </c>
      <c r="B8" s="4">
        <f t="shared" si="1"/>
        <v>700</v>
      </c>
      <c r="C8" s="4">
        <f t="shared" si="10"/>
        <v>840</v>
      </c>
      <c r="D8" s="4">
        <f t="shared" si="2"/>
        <v>1008</v>
      </c>
      <c r="E8" s="5">
        <f t="shared" si="3"/>
        <v>6600000</v>
      </c>
      <c r="F8" s="15">
        <f t="shared" si="4"/>
        <v>9429</v>
      </c>
      <c r="G8" s="10">
        <f t="shared" si="5"/>
        <v>7857</v>
      </c>
      <c r="H8" s="10">
        <f t="shared" si="6"/>
        <v>6548</v>
      </c>
      <c r="I8" s="4" t="e">
        <f>#REF!</f>
        <v>#REF!</v>
      </c>
      <c r="J8" s="4" t="str">
        <f t="shared" si="7"/>
        <v>evershine city</v>
      </c>
      <c r="O8">
        <v>0</v>
      </c>
      <c r="P8">
        <f t="shared" si="8"/>
        <v>0</v>
      </c>
      <c r="Q8">
        <v>700</v>
      </c>
      <c r="R8" s="2">
        <v>6600000</v>
      </c>
      <c r="S8" s="8" t="s">
        <v>27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6200000</v>
      </c>
      <c r="F9" s="15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 t="str">
        <f t="shared" si="7"/>
        <v>evershine city</v>
      </c>
      <c r="O9">
        <v>0</v>
      </c>
      <c r="P9">
        <f t="shared" si="8"/>
        <v>0</v>
      </c>
      <c r="Q9">
        <f t="shared" si="9"/>
        <v>0</v>
      </c>
      <c r="R9" s="2">
        <v>6200000</v>
      </c>
      <c r="S9" s="8" t="s">
        <v>27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14</v>
      </c>
    </row>
    <row r="18" spans="5:24" x14ac:dyDescent="0.25">
      <c r="E18">
        <f>H18*1.2</f>
        <v>699.6</v>
      </c>
      <c r="G18" t="s">
        <v>15</v>
      </c>
      <c r="H18">
        <v>583</v>
      </c>
    </row>
    <row r="19" spans="5:24" x14ac:dyDescent="0.25">
      <c r="G19" t="s">
        <v>18</v>
      </c>
      <c r="H19">
        <v>9700</v>
      </c>
      <c r="O19" t="s">
        <v>19</v>
      </c>
      <c r="P19">
        <v>560</v>
      </c>
    </row>
    <row r="20" spans="5:24" x14ac:dyDescent="0.25">
      <c r="G20" t="s">
        <v>13</v>
      </c>
      <c r="H20">
        <f>H19*H18</f>
        <v>5655100</v>
      </c>
      <c r="O20" t="s">
        <v>20</v>
      </c>
      <c r="P20">
        <v>70</v>
      </c>
    </row>
    <row r="21" spans="5:24" x14ac:dyDescent="0.25">
      <c r="H21">
        <v>400000</v>
      </c>
      <c r="P21">
        <f>P20+P19</f>
        <v>630</v>
      </c>
      <c r="Q21">
        <f>P21-H18</f>
        <v>47</v>
      </c>
    </row>
    <row r="22" spans="5:24" x14ac:dyDescent="0.25">
      <c r="G22" s="6"/>
      <c r="H22" s="6">
        <f>H21+H20</f>
        <v>6055100</v>
      </c>
      <c r="P22">
        <v>9500</v>
      </c>
    </row>
    <row r="23" spans="5:24" x14ac:dyDescent="0.25">
      <c r="P23">
        <f>P22*P21</f>
        <v>5985000</v>
      </c>
    </row>
    <row r="24" spans="5:24" x14ac:dyDescent="0.25">
      <c r="G24" s="16" t="s">
        <v>25</v>
      </c>
      <c r="P24" s="11">
        <f>P23/583</f>
        <v>10265.866209262436</v>
      </c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17</v>
      </c>
      <c r="I26">
        <v>6500000</v>
      </c>
      <c r="J26">
        <f>I26*85%</f>
        <v>5525000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24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26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N36" sqref="N3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2023-08-28T07:07:27Z</dcterms:modified>
</cp:coreProperties>
</file>