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_Bharat Diamond BKC_Prashant MIsurkar\"/>
    </mc:Choice>
  </mc:AlternateContent>
  <xr:revisionPtr revIDLastSave="0" documentId="13_ncr:1_{9DA0EBB2-7E64-47AC-96B7-9157B0937C60}" xr6:coauthVersionLast="47" xr6:coauthVersionMax="47" xr10:uidLastSave="{00000000-0000-0000-0000-000000000000}"/>
  <bookViews>
    <workbookView xWindow="-120" yWindow="-120" windowWidth="29040" windowHeight="15720" tabRatio="932" firstSheet="1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  <sheet name="Sheet18" sheetId="33" r:id="rId22"/>
    <sheet name="Sheet19" sheetId="34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Q15" i="4"/>
  <c r="Q14" i="4"/>
  <c r="Q13" i="4"/>
  <c r="Q12" i="4"/>
  <c r="Q11" i="4"/>
  <c r="B11" i="4" s="1"/>
  <c r="C11" i="4" s="1"/>
  <c r="D11" i="4" s="1"/>
  <c r="Q10" i="4"/>
  <c r="B10" i="4" s="1"/>
  <c r="C10" i="4" s="1"/>
  <c r="Q9" i="4"/>
  <c r="Q8" i="4"/>
  <c r="B8" i="4" s="1"/>
  <c r="C8" i="4" s="1"/>
  <c r="D8" i="4" s="1"/>
  <c r="Q7" i="4"/>
  <c r="Q6" i="4"/>
  <c r="B6" i="4" s="1"/>
  <c r="C6" i="4" s="1"/>
  <c r="Q5" i="4"/>
  <c r="Q4" i="4"/>
  <c r="Q3" i="4"/>
  <c r="Q2" i="4"/>
  <c r="G31" i="4"/>
  <c r="G33" i="4" s="1"/>
  <c r="G28" i="4"/>
  <c r="C5" i="25"/>
  <c r="C4" i="25"/>
  <c r="P2" i="4"/>
  <c r="P3" i="4"/>
  <c r="B3" i="4" s="1"/>
  <c r="C3" i="4" s="1"/>
  <c r="D3" i="4" s="1"/>
  <c r="P4" i="4"/>
  <c r="P5" i="4"/>
  <c r="P6" i="4"/>
  <c r="P7" i="4"/>
  <c r="B7" i="4" s="1"/>
  <c r="C7" i="4" s="1"/>
  <c r="D7" i="4" s="1"/>
  <c r="P8" i="4"/>
  <c r="P9" i="4"/>
  <c r="P10" i="4"/>
  <c r="P17" i="4"/>
  <c r="J17" i="4"/>
  <c r="I17" i="4"/>
  <c r="B15" i="4"/>
  <c r="C15" i="4" s="1"/>
  <c r="D15" i="4" s="1"/>
  <c r="P15" i="4"/>
  <c r="J15" i="4"/>
  <c r="I15" i="4"/>
  <c r="P14" i="4"/>
  <c r="J14" i="4"/>
  <c r="I14" i="4"/>
  <c r="P13" i="4"/>
  <c r="B13" i="4" s="1"/>
  <c r="C13" i="4" s="1"/>
  <c r="D13" i="4" s="1"/>
  <c r="J13" i="4"/>
  <c r="I13" i="4"/>
  <c r="P12" i="4"/>
  <c r="J12" i="4"/>
  <c r="I12" i="4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5" i="4" l="1"/>
  <c r="B14" i="4"/>
  <c r="C14" i="4" s="1"/>
  <c r="B12" i="4"/>
  <c r="C12" i="4" s="1"/>
  <c r="D12" i="4" s="1"/>
  <c r="H12" i="4" s="1"/>
  <c r="G11" i="4"/>
  <c r="B9" i="4"/>
  <c r="C9" i="4" s="1"/>
  <c r="D9" i="4" s="1"/>
  <c r="H9" i="4" s="1"/>
  <c r="H4" i="4"/>
  <c r="H2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13" i="4"/>
  <c r="H14" i="4"/>
  <c r="H7" i="4"/>
  <c r="F9" i="4"/>
  <c r="H15" i="4"/>
  <c r="H16" i="4"/>
  <c r="F3" i="4"/>
  <c r="G4" i="4"/>
  <c r="F7" i="4"/>
  <c r="G8" i="4"/>
  <c r="F11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F14" i="4"/>
  <c r="G12" i="4"/>
  <c r="F12" i="4"/>
  <c r="G9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 l="1"/>
  <c r="H19" i="4" s="1"/>
  <c r="D17" i="4"/>
  <c r="H17" i="4" s="1"/>
</calcChain>
</file>

<file path=xl/sharedStrings.xml><?xml version="1.0" encoding="utf-8"?>
<sst xmlns="http://schemas.openxmlformats.org/spreadsheetml/2006/main" count="143" uniqueCount="99">
  <si>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</si>
  <si>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</si>
  <si>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</si>
  <si>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</si>
  <si>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</si>
  <si>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</si>
  <si>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</si>
  <si>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</si>
  <si>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</si>
  <si>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</si>
  <si>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</si>
  <si>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</si>
  <si>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</si>
  <si>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</si>
  <si>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</si>
  <si>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</si>
  <si>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</si>
  <si>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</si>
  <si>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</si>
  <si>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</si>
  <si>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</si>
  <si>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</si>
  <si>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</si>
  <si>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</si>
  <si>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</si>
  <si>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</si>
  <si>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</si>
  <si>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</si>
  <si>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</si>
  <si>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</si>
  <si>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</si>
  <si>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</si>
  <si>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</si>
  <si>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</si>
  <si>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</si>
  <si>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</si>
  <si>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</si>
  <si>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</si>
  <si>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</si>
  <si>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</si>
  <si>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</si>
  <si>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</si>
  <si>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</si>
  <si>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</si>
  <si>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</si>
  <si>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</si>
  <si>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</si>
  <si>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</si>
  <si>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</si>
  <si>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</si>
  <si>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</si>
  <si>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</si>
  <si>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</si>
  <si>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</si>
  <si>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</si>
  <si>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</si>
  <si>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</si>
  <si>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</si>
  <si>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</si>
  <si>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</si>
  <si>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</si>
  <si>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</si>
  <si>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</si>
  <si>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</si>
  <si>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</si>
  <si>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</si>
  <si>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</si>
  <si>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</si>
  <si>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</si>
  <si>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</si>
  <si>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</si>
  <si>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</si>
  <si>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</si>
  <si>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</si>
  <si>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</si>
  <si>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</si>
  <si>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</si>
  <si>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</si>
  <si>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</si>
  <si>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</si>
  <si>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</si>
  <si>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</si>
  <si>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</si>
  <si>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14.02.2023</t>
  </si>
  <si>
    <t>RERA CA</t>
  </si>
  <si>
    <t>BALC</t>
  </si>
  <si>
    <t>TACA</t>
  </si>
  <si>
    <t>IGR-24.07.23</t>
  </si>
  <si>
    <t>IGR-21.07.23</t>
  </si>
  <si>
    <t>IGR-11.07.23</t>
  </si>
  <si>
    <t>IGR-07.07.23</t>
  </si>
  <si>
    <t>IGR-14.07.23</t>
  </si>
  <si>
    <t>IGR-17.07.23</t>
  </si>
  <si>
    <t>IGR-06.02.23</t>
  </si>
  <si>
    <t>IGR-28.04.23</t>
  </si>
  <si>
    <t>IGR-16.05.23</t>
  </si>
  <si>
    <t>IGR-23.06.23</t>
  </si>
  <si>
    <t>IGR-09.05.23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</si>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</sst>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3">
    <cellStyle name="Comma" xfId="1" builtinId="3"/>
    <cellStyle name="Comma 2" xfId="2" xr:uid="{DF624150-7201-4A4B-A92D-7C90178A2658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A7E8D1-25DD-73B3-B631-E176ABEAC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621F1A-C72E-5421-119A-250F8F28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541F95-7859-367A-B899-FF57A5D9B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C256AE-CFDB-DC6E-7730-73B9D25DF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EF36FB-E0AD-D2E4-8837-DD44FC64D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3C23EF-6B32-91D6-5D6B-2EC2B996E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AD0168-E42D-F736-40FD-FAB93480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7451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C216B3-6258-E579-8753-CDA125D9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871659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98ACE-059A-214E-2824-A58D3E28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73564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192313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1EA3E-F518-EB36-FDAD-F3E907A0C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93913" cy="876422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58945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0646D6-68B4-8BD4-A306-804D4916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60545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0B032-8683-95F9-1482-A9D20D6B7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DEDA70-6535-D017-1ED5-653C8CFB0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59C5A-9B8D-FBB8-08D1-8EDA7AC2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7B1ADA-E28E-5848-54F0-1A13463F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C6501-EAA2-5B8F-B516-923EED0A9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08A8FE-BBE3-4CD6-1E0B-2E3C2718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A29369-E4F1-2A4D-FE63-A912BACA8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D8470-F39D-8490-4A23-13A8CACEF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9" sqref="K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242110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24211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266321</v>
      </c>
      <c r="D5" s="63" t="s">
        <v>62</v>
      </c>
      <c r="E5" s="64">
        <f>C5/10.764</f>
        <v>24741.824600520253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236921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236921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266321</v>
      </c>
      <c r="D9" s="63" t="s">
        <v>62</v>
      </c>
      <c r="E9" s="64">
        <f>C9/10.764</f>
        <v>24741.824600520253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8D767-BB1B-47FB-9FB9-47E81670B12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F26A5-5432-46FC-836F-701507DCFF1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FA057-BC68-4887-8574-AE87F9597EF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F5B24-4EA2-4DD2-BAA5-30E654AF954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DFCDF-98F1-4C49-BA28-F936725F08B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32230-4D6E-4AD5-BC7A-5CE9F29C4F4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335F5-5EF4-432B-B5E6-4CBFD42161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D4CD4-F281-480D-AE6B-E700AC9EA2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FB765-3981-4E22-90A1-237526E4061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36000</v>
      </c>
      <c r="D3" s="24" t="s">
        <v>75</v>
      </c>
      <c r="E3" s="6" t="s">
        <v>98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33000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33000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967</v>
      </c>
      <c r="D18" s="26"/>
      <c r="F18" s="19"/>
    </row>
    <row r="19" spans="1:6" x14ac:dyDescent="0.25">
      <c r="A19" s="16" t="s">
        <v>73</v>
      </c>
      <c r="B19" s="6"/>
      <c r="C19" s="32">
        <f>C18*C16</f>
        <v>34812000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31330800</v>
      </c>
      <c r="D20" s="32"/>
      <c r="F20" s="19"/>
    </row>
    <row r="21" spans="1:6" x14ac:dyDescent="0.25">
      <c r="A21" s="16" t="s">
        <v>25</v>
      </c>
      <c r="C21" s="35">
        <f>C19*80%</f>
        <v>27849600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2901000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87030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" sqref="R2:R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662.20128</v>
      </c>
      <c r="C2" s="4">
        <f t="shared" ref="C2:C16" si="1">B2*1.2</f>
        <v>794.64153599999997</v>
      </c>
      <c r="D2" s="4">
        <f t="shared" ref="D2:D16" si="2">C2*1.2</f>
        <v>953.56984319999992</v>
      </c>
      <c r="E2" s="5">
        <f t="shared" ref="E2:E16" si="3">R2</f>
        <v>22491000</v>
      </c>
      <c r="F2" s="4">
        <f t="shared" ref="F2:F15" si="4">ROUND((E2/B2),0)</f>
        <v>33964</v>
      </c>
      <c r="G2" s="4">
        <f t="shared" ref="G2:G15" si="5">ROUND((E2/C2),0)</f>
        <v>28303</v>
      </c>
      <c r="H2" s="4">
        <f t="shared" ref="H2:H15" si="6">ROUND((E2/D2),0)</f>
        <v>23586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61.52*10.764</f>
        <v>662.20128</v>
      </c>
      <c r="R2" s="2">
        <v>22491000</v>
      </c>
      <c r="S2" s="2" t="s">
        <v>87</v>
      </c>
    </row>
    <row r="3" spans="1:19" x14ac:dyDescent="0.25">
      <c r="A3" s="4">
        <v>2</v>
      </c>
      <c r="B3" s="4">
        <f t="shared" si="0"/>
        <v>638.95103999999992</v>
      </c>
      <c r="C3" s="4">
        <f t="shared" si="1"/>
        <v>766.74124799999993</v>
      </c>
      <c r="D3" s="4">
        <f t="shared" si="2"/>
        <v>920.08949759999985</v>
      </c>
      <c r="E3" s="5">
        <f t="shared" si="3"/>
        <v>21953000</v>
      </c>
      <c r="F3" s="4">
        <f t="shared" si="4"/>
        <v>34358</v>
      </c>
      <c r="G3" s="4">
        <f t="shared" si="5"/>
        <v>28632</v>
      </c>
      <c r="H3" s="4">
        <f t="shared" si="6"/>
        <v>23860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59.36*10.764</f>
        <v>638.95103999999992</v>
      </c>
      <c r="R3" s="2">
        <v>21953000</v>
      </c>
      <c r="S3" s="2" t="s">
        <v>88</v>
      </c>
    </row>
    <row r="4" spans="1:19" x14ac:dyDescent="0.25">
      <c r="A4" s="4">
        <v>3</v>
      </c>
      <c r="B4" s="4">
        <f t="shared" si="0"/>
        <v>1194.05052</v>
      </c>
      <c r="C4" s="4">
        <f t="shared" si="1"/>
        <v>1432.8606239999999</v>
      </c>
      <c r="D4" s="4">
        <f t="shared" si="2"/>
        <v>1719.4327487999999</v>
      </c>
      <c r="E4" s="5">
        <f t="shared" si="3"/>
        <v>39239000</v>
      </c>
      <c r="F4" s="4">
        <f t="shared" si="4"/>
        <v>32862</v>
      </c>
      <c r="G4" s="4">
        <f t="shared" si="5"/>
        <v>27385</v>
      </c>
      <c r="H4" s="4">
        <f t="shared" si="6"/>
        <v>22821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110.93*10.764</f>
        <v>1194.05052</v>
      </c>
      <c r="R4" s="2">
        <v>39239000</v>
      </c>
      <c r="S4" s="2" t="s">
        <v>89</v>
      </c>
    </row>
    <row r="5" spans="1:19" x14ac:dyDescent="0.25">
      <c r="A5" s="4">
        <v>4</v>
      </c>
      <c r="B5" s="4">
        <f t="shared" si="0"/>
        <v>602.35343999999998</v>
      </c>
      <c r="C5" s="4">
        <f t="shared" si="1"/>
        <v>722.82412799999997</v>
      </c>
      <c r="D5" s="4">
        <f t="shared" si="2"/>
        <v>867.38895359999992</v>
      </c>
      <c r="E5" s="5">
        <f t="shared" si="3"/>
        <v>21429000</v>
      </c>
      <c r="F5" s="76">
        <f t="shared" si="4"/>
        <v>35575</v>
      </c>
      <c r="G5" s="76">
        <f t="shared" si="5"/>
        <v>29646</v>
      </c>
      <c r="H5" s="76">
        <f t="shared" si="6"/>
        <v>24705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55.96*10.764</f>
        <v>602.35343999999998</v>
      </c>
      <c r="R5" s="77">
        <v>21429000</v>
      </c>
      <c r="S5" s="77" t="s">
        <v>89</v>
      </c>
    </row>
    <row r="6" spans="1:19" x14ac:dyDescent="0.25">
      <c r="A6" s="4">
        <v>5</v>
      </c>
      <c r="B6" s="4">
        <f t="shared" si="0"/>
        <v>1194.05052</v>
      </c>
      <c r="C6" s="4">
        <f t="shared" si="1"/>
        <v>1432.8606239999999</v>
      </c>
      <c r="D6" s="4">
        <f t="shared" si="2"/>
        <v>1719.4327487999999</v>
      </c>
      <c r="E6" s="5">
        <f t="shared" si="3"/>
        <v>45524000</v>
      </c>
      <c r="F6" s="4">
        <f t="shared" si="4"/>
        <v>38126</v>
      </c>
      <c r="G6" s="4">
        <f t="shared" si="5"/>
        <v>31771</v>
      </c>
      <c r="H6" s="4">
        <f t="shared" si="6"/>
        <v>26476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110.93*10.764</f>
        <v>1194.05052</v>
      </c>
      <c r="R6" s="2">
        <v>45524000</v>
      </c>
      <c r="S6" s="2" t="s">
        <v>90</v>
      </c>
    </row>
    <row r="7" spans="1:19" x14ac:dyDescent="0.25">
      <c r="A7" s="4">
        <v>6</v>
      </c>
      <c r="B7" s="4">
        <f t="shared" si="0"/>
        <v>958.21127999999987</v>
      </c>
      <c r="C7" s="4">
        <f t="shared" si="1"/>
        <v>1149.8535359999998</v>
      </c>
      <c r="D7" s="4">
        <f t="shared" si="2"/>
        <v>1379.8242431999997</v>
      </c>
      <c r="E7" s="5">
        <f t="shared" si="3"/>
        <v>31905000</v>
      </c>
      <c r="F7" s="4">
        <f t="shared" si="4"/>
        <v>33296</v>
      </c>
      <c r="G7" s="4">
        <f t="shared" si="5"/>
        <v>27747</v>
      </c>
      <c r="H7" s="4">
        <f t="shared" si="6"/>
        <v>23123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>89.02*10.764</f>
        <v>958.21127999999987</v>
      </c>
      <c r="R7" s="2">
        <v>31905000</v>
      </c>
      <c r="S7" s="2" t="s">
        <v>91</v>
      </c>
    </row>
    <row r="8" spans="1:19" x14ac:dyDescent="0.25">
      <c r="A8" s="4">
        <v>7</v>
      </c>
      <c r="B8" s="4">
        <f t="shared" si="0"/>
        <v>638.95103999999992</v>
      </c>
      <c r="C8" s="4">
        <f t="shared" si="1"/>
        <v>766.74124799999993</v>
      </c>
      <c r="D8" s="4">
        <f t="shared" si="2"/>
        <v>920.08949759999985</v>
      </c>
      <c r="E8" s="5">
        <f t="shared" si="3"/>
        <v>21700000</v>
      </c>
      <c r="F8" s="4">
        <f t="shared" si="4"/>
        <v>33962</v>
      </c>
      <c r="G8" s="4">
        <f t="shared" si="5"/>
        <v>28302</v>
      </c>
      <c r="H8" s="4">
        <f t="shared" si="6"/>
        <v>23585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>59.36*10.764</f>
        <v>638.95103999999992</v>
      </c>
      <c r="R8" s="2">
        <v>21700000</v>
      </c>
      <c r="S8" s="2" t="s">
        <v>87</v>
      </c>
    </row>
    <row r="9" spans="1:19" x14ac:dyDescent="0.25">
      <c r="A9" s="4">
        <v>8</v>
      </c>
      <c r="B9" s="4">
        <f t="shared" si="0"/>
        <v>1194.05052</v>
      </c>
      <c r="C9" s="4">
        <f t="shared" si="1"/>
        <v>1432.8606239999999</v>
      </c>
      <c r="D9" s="4">
        <f t="shared" si="2"/>
        <v>1719.4327487999999</v>
      </c>
      <c r="E9" s="5">
        <f t="shared" si="3"/>
        <v>39239000</v>
      </c>
      <c r="F9" s="4">
        <f t="shared" si="4"/>
        <v>32862</v>
      </c>
      <c r="G9" s="4">
        <f t="shared" si="5"/>
        <v>27385</v>
      </c>
      <c r="H9" s="4">
        <f t="shared" si="6"/>
        <v>22821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>110.93*10.764</f>
        <v>1194.05052</v>
      </c>
      <c r="R9" s="2">
        <v>39239000</v>
      </c>
      <c r="S9" s="2" t="s">
        <v>89</v>
      </c>
    </row>
    <row r="10" spans="1:19" x14ac:dyDescent="0.25">
      <c r="A10" s="4">
        <v>9</v>
      </c>
      <c r="B10" s="4">
        <f t="shared" si="0"/>
        <v>662.20128</v>
      </c>
      <c r="C10" s="4">
        <f t="shared" si="1"/>
        <v>794.64153599999997</v>
      </c>
      <c r="D10" s="4">
        <f t="shared" si="2"/>
        <v>953.56984319999992</v>
      </c>
      <c r="E10" s="5">
        <f t="shared" si="3"/>
        <v>22000000</v>
      </c>
      <c r="F10" s="4">
        <f t="shared" si="4"/>
        <v>33223</v>
      </c>
      <c r="G10" s="4">
        <f t="shared" si="5"/>
        <v>27685</v>
      </c>
      <c r="H10" s="4">
        <f t="shared" si="6"/>
        <v>23071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>61.52*10.764</f>
        <v>662.20128</v>
      </c>
      <c r="R10" s="2">
        <v>22000000</v>
      </c>
      <c r="S10" s="2" t="s">
        <v>92</v>
      </c>
    </row>
    <row r="11" spans="1:19" x14ac:dyDescent="0.25">
      <c r="A11" s="4">
        <v>10</v>
      </c>
      <c r="B11" s="4">
        <f t="shared" si="0"/>
        <v>966.71483999999998</v>
      </c>
      <c r="C11" s="4">
        <f t="shared" si="1"/>
        <v>1160.057808</v>
      </c>
      <c r="D11" s="4">
        <f t="shared" si="2"/>
        <v>1392.0693696000001</v>
      </c>
      <c r="E11" s="5">
        <f t="shared" si="3"/>
        <v>33915000</v>
      </c>
      <c r="F11" s="76">
        <f t="shared" si="4"/>
        <v>35083</v>
      </c>
      <c r="G11" s="76">
        <f t="shared" si="5"/>
        <v>29236</v>
      </c>
      <c r="H11" s="76">
        <f t="shared" si="6"/>
        <v>24363</v>
      </c>
      <c r="I11" s="76">
        <f t="shared" si="7"/>
        <v>0</v>
      </c>
      <c r="J11" s="76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f>89.81*10.764</f>
        <v>966.71483999999998</v>
      </c>
      <c r="R11" s="77">
        <v>33915000</v>
      </c>
      <c r="S11" s="77" t="s">
        <v>93</v>
      </c>
    </row>
    <row r="12" spans="1:19" x14ac:dyDescent="0.25">
      <c r="A12" s="4">
        <v>11</v>
      </c>
      <c r="B12" s="4">
        <f t="shared" si="0"/>
        <v>966.71483999999998</v>
      </c>
      <c r="C12" s="4">
        <f t="shared" si="1"/>
        <v>1160.057808</v>
      </c>
      <c r="D12" s="4">
        <f t="shared" si="2"/>
        <v>1392.0693696000001</v>
      </c>
      <c r="E12" s="5">
        <f t="shared" si="3"/>
        <v>32382000</v>
      </c>
      <c r="F12" s="4">
        <f t="shared" si="4"/>
        <v>33497</v>
      </c>
      <c r="G12" s="4">
        <f t="shared" si="5"/>
        <v>27914</v>
      </c>
      <c r="H12" s="4">
        <f t="shared" si="6"/>
        <v>23262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>89.81*10.764</f>
        <v>966.71483999999998</v>
      </c>
      <c r="R12" s="2">
        <v>32382000</v>
      </c>
      <c r="S12" s="2" t="s">
        <v>94</v>
      </c>
    </row>
    <row r="13" spans="1:19" x14ac:dyDescent="0.25">
      <c r="A13" s="4">
        <v>12</v>
      </c>
      <c r="B13" s="4">
        <f t="shared" si="0"/>
        <v>966.71483999999998</v>
      </c>
      <c r="C13" s="4">
        <f t="shared" si="1"/>
        <v>1160.057808</v>
      </c>
      <c r="D13" s="4">
        <f t="shared" si="2"/>
        <v>1392.0693696000001</v>
      </c>
      <c r="E13" s="5">
        <f t="shared" si="3"/>
        <v>31524000</v>
      </c>
      <c r="F13" s="4">
        <f t="shared" si="4"/>
        <v>32609</v>
      </c>
      <c r="G13" s="4">
        <f t="shared" si="5"/>
        <v>27175</v>
      </c>
      <c r="H13" s="4">
        <f t="shared" si="6"/>
        <v>22645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>89.81*10.764</f>
        <v>966.71483999999998</v>
      </c>
      <c r="R13" s="2">
        <v>31524000</v>
      </c>
      <c r="S13" s="2" t="s">
        <v>95</v>
      </c>
    </row>
    <row r="14" spans="1:19" x14ac:dyDescent="0.25">
      <c r="A14" s="4">
        <v>13</v>
      </c>
      <c r="B14" s="4">
        <f t="shared" si="0"/>
        <v>966.71483999999998</v>
      </c>
      <c r="C14" s="4">
        <f t="shared" si="1"/>
        <v>1160.057808</v>
      </c>
      <c r="D14" s="4">
        <f t="shared" si="2"/>
        <v>1392.0693696000001</v>
      </c>
      <c r="E14" s="5">
        <f t="shared" si="3"/>
        <v>34762000</v>
      </c>
      <c r="F14" s="76">
        <f t="shared" si="4"/>
        <v>35959</v>
      </c>
      <c r="G14" s="76">
        <f t="shared" si="5"/>
        <v>29966</v>
      </c>
      <c r="H14" s="76">
        <f t="shared" si="6"/>
        <v>24971</v>
      </c>
      <c r="I14" s="76">
        <f t="shared" si="7"/>
        <v>0</v>
      </c>
      <c r="J14" s="76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f>89.81*10.764</f>
        <v>966.71483999999998</v>
      </c>
      <c r="R14" s="77">
        <v>34762000</v>
      </c>
      <c r="S14" s="77" t="s">
        <v>96</v>
      </c>
    </row>
    <row r="15" spans="1:19" x14ac:dyDescent="0.25">
      <c r="A15" s="4">
        <v>14</v>
      </c>
      <c r="B15" s="4">
        <f t="shared" si="0"/>
        <v>966.71483999999998</v>
      </c>
      <c r="C15" s="4">
        <f t="shared" si="1"/>
        <v>1160.057808</v>
      </c>
      <c r="D15" s="4">
        <f t="shared" si="2"/>
        <v>1392.0693696000001</v>
      </c>
      <c r="E15" s="5">
        <f t="shared" si="3"/>
        <v>36667000</v>
      </c>
      <c r="F15" s="4">
        <f t="shared" si="4"/>
        <v>37929</v>
      </c>
      <c r="G15" s="4">
        <f t="shared" si="5"/>
        <v>31608</v>
      </c>
      <c r="H15" s="4">
        <f t="shared" si="6"/>
        <v>26340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>89.81*10.764</f>
        <v>966.71483999999998</v>
      </c>
      <c r="R15" s="2">
        <v>36667000</v>
      </c>
      <c r="S15" s="2" t="s">
        <v>97</v>
      </c>
    </row>
    <row r="16" spans="1:19" x14ac:dyDescent="0.25">
      <c r="A16" s="4">
        <v>15</v>
      </c>
      <c r="B16" s="4">
        <f t="shared" si="0"/>
        <v>1331</v>
      </c>
      <c r="C16" s="4">
        <f t="shared" si="1"/>
        <v>1597.2</v>
      </c>
      <c r="D16" s="4">
        <f t="shared" si="2"/>
        <v>1916.6399999999999</v>
      </c>
      <c r="E16" s="5">
        <f t="shared" si="3"/>
        <v>48600000</v>
      </c>
      <c r="F16" s="76">
        <f t="shared" ref="F16" si="11">ROUND((E16/B16),0)</f>
        <v>36514</v>
      </c>
      <c r="G16" s="76">
        <f t="shared" ref="G16" si="12">ROUND((E16/C16),0)</f>
        <v>30428</v>
      </c>
      <c r="H16" s="76">
        <f t="shared" ref="H16" si="13">ROUND((E16/D16),0)</f>
        <v>25357</v>
      </c>
      <c r="I16" s="76">
        <f t="shared" ref="I16" si="14">T16</f>
        <v>0</v>
      </c>
      <c r="J16" s="76">
        <f t="shared" ref="J16" si="15">U16</f>
        <v>0</v>
      </c>
      <c r="K16" s="7"/>
      <c r="L16" s="7"/>
      <c r="M16" s="7"/>
      <c r="N16" s="7"/>
      <c r="O16" s="7">
        <v>0</v>
      </c>
      <c r="P16" s="7">
        <f t="shared" ref="P16" si="16">O16/1.2</f>
        <v>0</v>
      </c>
      <c r="Q16" s="7">
        <v>1331</v>
      </c>
      <c r="R16" s="77">
        <v>48600000</v>
      </c>
      <c r="S16" s="2"/>
    </row>
    <row r="17" spans="1:19" x14ac:dyDescent="0.25">
      <c r="A17" s="4">
        <v>16</v>
      </c>
      <c r="B17" s="4">
        <f t="shared" ref="B17:B21" si="17">Q17</f>
        <v>958</v>
      </c>
      <c r="C17" s="4">
        <f t="shared" ref="C17:C21" si="18">B17*1.2</f>
        <v>1149.5999999999999</v>
      </c>
      <c r="D17" s="4">
        <f t="shared" ref="D17:D21" si="19">C17*1.2</f>
        <v>1379.5199999999998</v>
      </c>
      <c r="E17" s="5">
        <f t="shared" ref="E17:E21" si="20">R17</f>
        <v>39200000</v>
      </c>
      <c r="F17" s="4">
        <f t="shared" ref="F17" si="21">ROUND((E17/B17),0)</f>
        <v>40919</v>
      </c>
      <c r="G17" s="4">
        <f t="shared" ref="G17" si="22">ROUND((E17/C17),0)</f>
        <v>34099</v>
      </c>
      <c r="H17" s="4">
        <f t="shared" ref="H17" si="23">ROUND((E17/D17),0)</f>
        <v>28416</v>
      </c>
      <c r="I17" s="4">
        <f t="shared" ref="I17" si="24">T17</f>
        <v>0</v>
      </c>
      <c r="J17" s="4">
        <f t="shared" ref="J17" si="25">U17</f>
        <v>0</v>
      </c>
      <c r="O17">
        <v>0</v>
      </c>
      <c r="P17">
        <f t="shared" ref="P17" si="26">O17/1.2</f>
        <v>0</v>
      </c>
      <c r="Q17">
        <v>958</v>
      </c>
      <c r="R17" s="2">
        <v>39200000</v>
      </c>
      <c r="S17" s="2"/>
    </row>
    <row r="18" spans="1:19" x14ac:dyDescent="0.25">
      <c r="A18" s="4">
        <v>17</v>
      </c>
      <c r="B18" s="4">
        <f t="shared" si="17"/>
        <v>967</v>
      </c>
      <c r="C18" s="4">
        <f t="shared" si="18"/>
        <v>1160.3999999999999</v>
      </c>
      <c r="D18" s="4">
        <f t="shared" si="19"/>
        <v>1392.4799999999998</v>
      </c>
      <c r="E18" s="5">
        <f t="shared" si="20"/>
        <v>35600000</v>
      </c>
      <c r="F18" s="76">
        <f t="shared" ref="F18:F21" si="27">ROUND((E18/B18),0)</f>
        <v>36815</v>
      </c>
      <c r="G18" s="76">
        <f t="shared" ref="G18:G21" si="28">ROUND((E18/C18),0)</f>
        <v>30679</v>
      </c>
      <c r="H18" s="76">
        <f t="shared" ref="H18:H21" si="29">ROUND((E18/D18),0)</f>
        <v>25566</v>
      </c>
      <c r="I18" s="76">
        <f t="shared" ref="I18:J21" si="30">T18</f>
        <v>0</v>
      </c>
      <c r="J18" s="76">
        <f t="shared" si="30"/>
        <v>0</v>
      </c>
      <c r="K18" s="7"/>
      <c r="L18" s="7"/>
      <c r="M18" s="7"/>
      <c r="N18" s="7"/>
      <c r="O18" s="7">
        <v>0</v>
      </c>
      <c r="P18" s="7">
        <f t="shared" ref="P18" si="31">O18/1.2</f>
        <v>0</v>
      </c>
      <c r="Q18" s="7">
        <v>967</v>
      </c>
      <c r="R18" s="77">
        <v>35600000</v>
      </c>
      <c r="S18" s="2"/>
    </row>
    <row r="19" spans="1:19" x14ac:dyDescent="0.25">
      <c r="A19" s="4">
        <v>18</v>
      </c>
      <c r="B19" s="4">
        <f t="shared" si="17"/>
        <v>967</v>
      </c>
      <c r="C19" s="4">
        <f t="shared" si="18"/>
        <v>1160.3999999999999</v>
      </c>
      <c r="D19" s="4">
        <f t="shared" si="19"/>
        <v>1392.4799999999998</v>
      </c>
      <c r="E19" s="5">
        <f t="shared" si="20"/>
        <v>37100000</v>
      </c>
      <c r="F19" s="76">
        <f t="shared" si="27"/>
        <v>38366</v>
      </c>
      <c r="G19" s="76">
        <f t="shared" si="28"/>
        <v>31972</v>
      </c>
      <c r="H19" s="76">
        <f t="shared" si="29"/>
        <v>26643</v>
      </c>
      <c r="I19" s="76">
        <f t="shared" si="30"/>
        <v>0</v>
      </c>
      <c r="J19" s="76">
        <f t="shared" si="30"/>
        <v>0</v>
      </c>
      <c r="K19" s="7"/>
      <c r="L19" s="7"/>
      <c r="M19" s="7"/>
      <c r="N19" s="7"/>
      <c r="O19" s="7">
        <v>0</v>
      </c>
      <c r="P19" s="7">
        <f>O19/1.2</f>
        <v>0</v>
      </c>
      <c r="Q19" s="7">
        <v>967</v>
      </c>
      <c r="R19" s="77">
        <v>37100000</v>
      </c>
      <c r="S19" s="2"/>
    </row>
    <row r="20" spans="1:19" x14ac:dyDescent="0.25">
      <c r="A20" s="4">
        <v>19</v>
      </c>
      <c r="B20" s="4">
        <f t="shared" ref="B20" si="32">Q20</f>
        <v>967</v>
      </c>
      <c r="C20" s="4">
        <f t="shared" ref="C20" si="33">B20*1.2</f>
        <v>1160.3999999999999</v>
      </c>
      <c r="D20" s="4">
        <f t="shared" ref="D20" si="34">C20*1.2</f>
        <v>1392.4799999999998</v>
      </c>
      <c r="E20" s="5">
        <f t="shared" ref="E20" si="35">R20</f>
        <v>34600000</v>
      </c>
      <c r="F20" s="76">
        <f t="shared" ref="F20" si="36">ROUND((E20/B20),0)</f>
        <v>35781</v>
      </c>
      <c r="G20" s="76">
        <f t="shared" ref="G20" si="37">ROUND((E20/C20),0)</f>
        <v>29817</v>
      </c>
      <c r="H20" s="76">
        <f t="shared" ref="H20" si="38">ROUND((E20/D20),0)</f>
        <v>24848</v>
      </c>
      <c r="I20" s="76">
        <f t="shared" ref="I20" si="39">T20</f>
        <v>0</v>
      </c>
      <c r="J20" s="76">
        <f t="shared" ref="J20" si="40">U20</f>
        <v>0</v>
      </c>
      <c r="K20" s="7"/>
      <c r="L20" s="7"/>
      <c r="M20" s="7"/>
      <c r="N20" s="7"/>
      <c r="O20" s="7">
        <v>0</v>
      </c>
      <c r="P20" s="7">
        <f t="shared" ref="P20" si="41">O20/1.2</f>
        <v>0</v>
      </c>
      <c r="Q20" s="7">
        <v>967</v>
      </c>
      <c r="R20" s="77">
        <v>34600000</v>
      </c>
      <c r="S20" s="2"/>
    </row>
    <row r="21" spans="1:19" x14ac:dyDescent="0.25">
      <c r="A21" s="4">
        <v>20</v>
      </c>
      <c r="B21" s="4">
        <f t="shared" si="17"/>
        <v>0</v>
      </c>
      <c r="C21" s="4">
        <f t="shared" si="18"/>
        <v>0</v>
      </c>
      <c r="D21" s="4">
        <f t="shared" si="19"/>
        <v>0</v>
      </c>
      <c r="E21" s="5">
        <f t="shared" si="20"/>
        <v>0</v>
      </c>
      <c r="F21" s="4" t="e">
        <f t="shared" si="27"/>
        <v>#DIV/0!</v>
      </c>
      <c r="G21" s="4" t="e">
        <f t="shared" si="28"/>
        <v>#DIV/0!</v>
      </c>
      <c r="H21" s="4" t="e">
        <f t="shared" si="29"/>
        <v>#DIV/0!</v>
      </c>
      <c r="I21" s="4">
        <f t="shared" si="30"/>
        <v>0</v>
      </c>
      <c r="J21" s="4">
        <f t="shared" si="30"/>
        <v>0</v>
      </c>
      <c r="O21">
        <v>0</v>
      </c>
      <c r="P21">
        <f>O21/1.2</f>
        <v>0</v>
      </c>
      <c r="Q21">
        <f t="shared" ref="Q21" si="42">P21/1.2</f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/>
      <c r="G25" s="57"/>
    </row>
    <row r="26" spans="1:19" s="10" customFormat="1" x14ac:dyDescent="0.25">
      <c r="F26" s="57" t="s">
        <v>84</v>
      </c>
      <c r="G26" s="57">
        <v>930</v>
      </c>
    </row>
    <row r="27" spans="1:19" s="10" customFormat="1" x14ac:dyDescent="0.25">
      <c r="F27" s="57" t="s">
        <v>85</v>
      </c>
      <c r="G27" s="57">
        <v>37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f>SUM(G26:G27)</f>
        <v>967</v>
      </c>
    </row>
    <row r="29" spans="1:19" s="10" customFormat="1" x14ac:dyDescent="0.25">
      <c r="C29" s="72" t="s">
        <v>1</v>
      </c>
      <c r="D29" s="72">
        <v>28953000</v>
      </c>
      <c r="F29" s="57" t="s">
        <v>71</v>
      </c>
      <c r="G29" s="57">
        <v>1063</v>
      </c>
      <c r="H29" s="10">
        <f>G29/G28</f>
        <v>1.0992761116856256</v>
      </c>
    </row>
    <row r="30" spans="1:19" s="10" customFormat="1" x14ac:dyDescent="0.25">
      <c r="F30" s="57" t="s">
        <v>72</v>
      </c>
      <c r="G30" s="57">
        <v>36000</v>
      </c>
    </row>
    <row r="31" spans="1:19" s="10" customFormat="1" x14ac:dyDescent="0.25">
      <c r="C31" s="74"/>
      <c r="D31" s="74"/>
      <c r="F31" s="74" t="s">
        <v>73</v>
      </c>
      <c r="G31" s="74">
        <f>G28*G30</f>
        <v>34812000</v>
      </c>
      <c r="H31" s="10">
        <f>G31/D29</f>
        <v>1.2023624494870997</v>
      </c>
    </row>
    <row r="32" spans="1:19" s="10" customFormat="1" x14ac:dyDescent="0.25">
      <c r="C32" s="74"/>
      <c r="D32" s="74"/>
      <c r="F32" s="74" t="s">
        <v>24</v>
      </c>
      <c r="G32" s="74">
        <f>G31*90%</f>
        <v>31330800</v>
      </c>
    </row>
    <row r="33" spans="3:7" s="10" customFormat="1" x14ac:dyDescent="0.25">
      <c r="C33" s="74"/>
      <c r="D33" s="74"/>
      <c r="F33" s="74" t="s">
        <v>25</v>
      </c>
      <c r="G33" s="74">
        <f>G31*80%</f>
        <v>27849600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2023-08-23T05:59:49Z</dcterms:modified>
</cp:coreProperties>
</file>