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Ram khilade Bairwa\"/>
    </mc:Choice>
  </mc:AlternateContent>
  <xr:revisionPtr revIDLastSave="0" documentId="13_ncr:1_{CE38EAF8-E46C-490D-A687-7BD989FCD44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4" l="1"/>
  <c r="G31" i="4"/>
  <c r="G33" i="4" s="1"/>
  <c r="G29" i="4"/>
  <c r="G28" i="4"/>
  <c r="C5" i="25"/>
  <c r="C4" i="25"/>
  <c r="C3" i="25"/>
  <c r="P2" i="4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B3" i="4"/>
  <c r="C3" i="4" s="1"/>
  <c r="D3" i="4" s="1"/>
  <c r="H3" i="4" s="1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<sst xmlns="http://schemas.openxmlformats.org/spreadsheetml/2006/main" count="131" uniqueCount="89">
  <si>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</si>
  <si>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</si>
  <si>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</si>
  <si>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</si>
  <si>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</si>
  <si>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</si>
  <si>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</si>
  <si>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</si>
  <si>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</si>
  <si>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</si>
  <si>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</si>
  <si>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</si>
  <si>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</si>
  <si>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</si>
  <si>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</si>
  <si>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</si>
  <si>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</si>
  <si>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</si>
  <si>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</si>
  <si>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</si>
  <si>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</si>
  <si>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</si>
  <si>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</si>
  <si>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</si>
  <si>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</si>
  <si>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</si>
  <si>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</si>
  <si>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</si>
  <si>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</si>
  <si>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</si>
  <si>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</si>
  <si>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</si>
  <si>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</si>
  <si>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</si>
  <si>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</si>
  <si>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</si>
  <si>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</si>
  <si>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</si>
  <si>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</si>
  <si>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</si>
  <si>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</si>
  <si>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</si>
  <si>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</si>
  <si>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</si>
  <si>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</si>
  <si>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</si>
  <si>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</si>
  <si>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</si>
  <si>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</si>
  <si>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</si>
  <si>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</si>
  <si>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</si>
  <si>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</si>
  <si>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</si>
  <si>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</si>
  <si>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</si>
  <si>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</si>
  <si>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</si>
  <si>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</si>
  <si>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</si>
  <si>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</si>
  <si>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</si>
  <si>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</si>
  <si>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</si>
  <si>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</si>
  <si>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</si>
  <si>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</si>
  <si>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</si>
  <si>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</si>
  <si>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</si>
  <si>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</si>
  <si>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</si>
  <si>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</si>
  <si>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</si>
  <si>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</si>
  <si>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</si>
  <si>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</si>
  <si>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</si>
  <si>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</si>
  <si>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</si>
  <si>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</si>
  <si>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</si>
  <si>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</si>
  <si>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</si>
  <si>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17.08.2023</t>
  </si>
  <si>
    <t>ACA</t>
  </si>
  <si>
    <t>BALC</t>
  </si>
  <si>
    <t>TACA</t>
  </si>
  <si>
    <t>IGR-01.07.22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</si>
</sst>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37645-3EC8-CC85-654D-39387821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135411</xdr:colOff>
      <xdr:row>46</xdr:row>
      <xdr:rowOff>86960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9F0842-A710-2548-C1F6-AF69D71A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65811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202095</xdr:colOff>
      <xdr:row>94</xdr:row>
      <xdr:rowOff>29829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63141A-11E2-E5CD-70EC-A4046EEE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832495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344915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B6719-7DC4-7578-E095-207A3F4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230844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01FD7-9BF1-5563-8643-82D0EEFA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80444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12200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9700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280</v>
      </c>
      <c r="D18" s="26"/>
      <c r="F18" s="19"/>
    </row>
    <row r="19" spans="1:6" x14ac:dyDescent="0.25">
      <c r="A19" s="16" t="s">
        <v>74</v>
      </c>
      <c r="B19" s="6"/>
      <c r="C19" s="32">
        <f>C18*C16</f>
        <v>3416000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3074400</v>
      </c>
      <c r="D20" s="32"/>
      <c r="F20" s="19"/>
    </row>
    <row r="21" spans="1:6" x14ac:dyDescent="0.25">
      <c r="A21" s="16" t="s">
        <v>25</v>
      </c>
      <c r="C21" s="35">
        <f>C19*80%</f>
        <v>2732800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7116.666666666667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7" sqref="J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280</v>
      </c>
      <c r="C2" s="4">
        <f t="shared" ref="C2:C16" si="1">B2*1.2</f>
        <v>336</v>
      </c>
      <c r="D2" s="4">
        <f t="shared" ref="D2:D16" si="2">C2*1.2</f>
        <v>403.2</v>
      </c>
      <c r="E2" s="5">
        <f t="shared" ref="E2:E16" si="3">R2</f>
        <v>3200000</v>
      </c>
      <c r="F2" s="76">
        <f t="shared" ref="F2:F15" si="4">ROUND((E2/B2),0)</f>
        <v>11429</v>
      </c>
      <c r="G2" s="76">
        <f t="shared" ref="G2:G15" si="5">ROUND((E2/C2),0)</f>
        <v>9524</v>
      </c>
      <c r="H2" s="76">
        <f t="shared" ref="H2:H15" si="6">ROUND((E2/D2),0)</f>
        <v>7937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280</v>
      </c>
      <c r="R2" s="77">
        <v>3200000</v>
      </c>
      <c r="S2" s="77" t="s">
        <v>88</v>
      </c>
    </row>
    <row r="3" spans="1:19" x14ac:dyDescent="0.25">
      <c r="A3" s="4">
        <v>2</v>
      </c>
      <c r="B3" s="4">
        <f t="shared" si="0"/>
        <v>425</v>
      </c>
      <c r="C3" s="4">
        <f t="shared" si="1"/>
        <v>510</v>
      </c>
      <c r="D3" s="4">
        <f t="shared" si="2"/>
        <v>612</v>
      </c>
      <c r="E3" s="5">
        <f t="shared" si="3"/>
        <v>5200000</v>
      </c>
      <c r="F3" s="76">
        <f t="shared" si="4"/>
        <v>12235</v>
      </c>
      <c r="G3" s="76">
        <f t="shared" si="5"/>
        <v>10196</v>
      </c>
      <c r="H3" s="76">
        <f t="shared" si="6"/>
        <v>8497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ref="P3" si="10">O3/1.2</f>
        <v>0</v>
      </c>
      <c r="Q3" s="7">
        <v>425</v>
      </c>
      <c r="R3" s="77">
        <v>5200000</v>
      </c>
      <c r="S3" s="2"/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5000000</v>
      </c>
      <c r="F4" s="76">
        <f t="shared" si="4"/>
        <v>10000</v>
      </c>
      <c r="G4" s="76">
        <f t="shared" si="5"/>
        <v>8333</v>
      </c>
      <c r="H4" s="76">
        <f t="shared" si="6"/>
        <v>6944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v>600</v>
      </c>
      <c r="Q4" s="7">
        <f t="shared" ref="Q4:Q10" si="11">P4/1.2</f>
        <v>500</v>
      </c>
      <c r="R4" s="77">
        <v>5000000</v>
      </c>
      <c r="S4" s="2"/>
    </row>
    <row r="5" spans="1:19" x14ac:dyDescent="0.25">
      <c r="A5" s="4">
        <v>4</v>
      </c>
      <c r="B5" s="4">
        <f t="shared" si="0"/>
        <v>291.66666666666669</v>
      </c>
      <c r="C5" s="4">
        <f t="shared" si="1"/>
        <v>350</v>
      </c>
      <c r="D5" s="4">
        <f t="shared" si="2"/>
        <v>420</v>
      </c>
      <c r="E5" s="5">
        <f t="shared" si="3"/>
        <v>4000000</v>
      </c>
      <c r="F5" s="76">
        <f t="shared" si="4"/>
        <v>13714</v>
      </c>
      <c r="G5" s="76">
        <f t="shared" si="5"/>
        <v>11429</v>
      </c>
      <c r="H5" s="76">
        <f t="shared" si="6"/>
        <v>9524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v>350</v>
      </c>
      <c r="Q5" s="7">
        <f t="shared" si="11"/>
        <v>291.66666666666669</v>
      </c>
      <c r="R5" s="77">
        <v>4000000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1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264</v>
      </c>
    </row>
    <row r="26" spans="1:19" s="10" customFormat="1" x14ac:dyDescent="0.25">
      <c r="F26" s="57" t="s">
        <v>85</v>
      </c>
      <c r="G26" s="57">
        <v>252</v>
      </c>
    </row>
    <row r="27" spans="1:19" s="10" customFormat="1" x14ac:dyDescent="0.25">
      <c r="F27" s="57" t="s">
        <v>86</v>
      </c>
      <c r="G27" s="57">
        <v>28</v>
      </c>
    </row>
    <row r="28" spans="1:19" s="10" customFormat="1" x14ac:dyDescent="0.25">
      <c r="C28" s="72" t="s">
        <v>75</v>
      </c>
      <c r="D28" s="72" t="s">
        <v>84</v>
      </c>
      <c r="F28" s="57" t="s">
        <v>87</v>
      </c>
      <c r="G28" s="57">
        <f>SUM(G26:G27)</f>
        <v>280</v>
      </c>
    </row>
    <row r="29" spans="1:19" s="10" customFormat="1" x14ac:dyDescent="0.25">
      <c r="C29" s="72" t="s">
        <v>1</v>
      </c>
      <c r="D29" s="72">
        <v>3000000</v>
      </c>
      <c r="F29" s="57" t="s">
        <v>72</v>
      </c>
      <c r="G29" s="57">
        <f>G28*1.1</f>
        <v>308</v>
      </c>
      <c r="H29" s="10">
        <f>G29/G28</f>
        <v>1.1000000000000001</v>
      </c>
    </row>
    <row r="30" spans="1:19" s="10" customFormat="1" x14ac:dyDescent="0.25">
      <c r="F30" s="57" t="s">
        <v>73</v>
      </c>
      <c r="G30" s="57">
        <v>12000</v>
      </c>
    </row>
    <row r="31" spans="1:19" s="10" customFormat="1" x14ac:dyDescent="0.25">
      <c r="C31" s="74"/>
      <c r="D31" s="74"/>
      <c r="F31" s="74" t="s">
        <v>74</v>
      </c>
      <c r="G31" s="74">
        <f>G28*G30</f>
        <v>3360000</v>
      </c>
      <c r="H31" s="10">
        <f>G31/D29</f>
        <v>1.1200000000000001</v>
      </c>
    </row>
    <row r="32" spans="1:19" s="10" customFormat="1" x14ac:dyDescent="0.25">
      <c r="C32" s="74"/>
      <c r="D32" s="74"/>
      <c r="F32" s="74" t="s">
        <v>24</v>
      </c>
      <c r="G32" s="74">
        <f>G31*90%</f>
        <v>3024000</v>
      </c>
    </row>
    <row r="33" spans="3:7" s="10" customFormat="1" x14ac:dyDescent="0.25">
      <c r="C33" s="74"/>
      <c r="D33" s="74"/>
      <c r="F33" s="74" t="s">
        <v>25</v>
      </c>
      <c r="G33" s="74">
        <f>G31*80%</f>
        <v>2688000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2023-08-25T06:43:01Z</dcterms:modified>
</cp:coreProperties>
</file>