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nju Mukesh Bharti\"/>
    </mc:Choice>
  </mc:AlternateContent>
  <xr:revisionPtr revIDLastSave="0" documentId="13_ncr:1_{515E3EFE-6EDA-434A-9E4E-99514D53CB08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</workbook>
</file>

<file path=xl/calcChain.xml><?xml version="1.0" encoding="utf-8"?>
<calcChain xmlns="http://schemas.openxmlformats.org/spreadsheetml/2006/main">
  <c r="C21" i="23" l="1"/>
  <c r="C20" i="23"/>
  <c r="C4" i="25" l="1"/>
  <c r="C25" i="23"/>
  <c r="G31" i="4"/>
  <c r="Q8" i="4"/>
  <c r="Q7" i="4"/>
  <c r="G29" i="4" l="1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14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<sst xmlns="http://schemas.openxmlformats.org/spreadsheetml/2006/main" count="138" uniqueCount="96">
  <si>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</si>
  <si>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</si>
  <si>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</si>
  <si>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</si>
  <si>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</si>
  <si>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</si>
  <si>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</si>
  <si>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</si>
  <si>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</si>
  <si>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</si>
  <si>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</si>
  <si>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</si>
  <si>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</si>
  <si>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</si>
  <si>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</si>
  <si>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</si>
  <si>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</si>
  <si>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</si>
  <si>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</si>
  <si>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</si>
  <si>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</si>
  <si>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</si>
  <si>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</si>
  <si>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</si>
  <si>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</si>
  <si>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</si>
  <si>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</si>
  <si>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</si>
  <si>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</si>
  <si>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</si>
  <si>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</si>
  <si>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</si>
  <si>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</si>
  <si>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</si>
  <si>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</si>
  <si>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</si>
  <si>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</si>
  <si>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</si>
  <si>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</si>
  <si>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</si>
  <si>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</si>
  <si>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</si>
  <si>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</si>
  <si>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</si>
  <si>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</si>
  <si>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</si>
  <si>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</si>
  <si>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</si>
  <si>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</si>
  <si>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</si>
  <si>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</si>
  <si>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</si>
  <si>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</si>
  <si>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</si>
  <si>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</si>
  <si>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</si>
  <si>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</si>
  <si>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</si>
  <si>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</si>
  <si>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</si>
  <si>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</si>
  <si>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</si>
  <si>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</si>
  <si>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</si>
  <si>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</si>
  <si>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</si>
  <si>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</si>
  <si>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</si>
  <si>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</si>
  <si>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</si>
  <si>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</si>
  <si>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</si>
  <si>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</si>
  <si>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</si>
  <si>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</si>
  <si>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</si>
  <si>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</si>
  <si>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</si>
  <si>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</si>
  <si>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</si>
  <si>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</si>
  <si>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</si>
  <si>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</si>
  <si>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IGR-25.01.23</t>
  </si>
  <si>
    <t>IGR-09.02.23</t>
  </si>
  <si>
    <t>IGR-15.02.23</t>
  </si>
  <si>
    <t>IGR-09.03.23</t>
  </si>
  <si>
    <t>IGR-31.03.23</t>
  </si>
  <si>
    <t>IGR-05.01.23</t>
  </si>
  <si>
    <t>IGR-01.02.23</t>
  </si>
  <si>
    <t>f. no. 5801, 58th floor, auris serenity</t>
  </si>
  <si>
    <t>car parking 2</t>
  </si>
  <si>
    <t>07.06.2019</t>
  </si>
  <si>
    <t>rate on ca</t>
  </si>
  <si>
    <t xml:space="preserve">SBI - RACPC Sion - Manju bharti </t>
  </si>
  <si>
    <t>previous report  - 2019 - 2,40,70,000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</si>
</sst>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" fontId="0" fillId="0" borderId="0" xfId="0" applyNumberFormat="1" applyAlignment="1">
      <alignment wrapText="1"/>
    </xf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946C43-E083-5539-2D6A-F0437E085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59200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10BA9-3159-8A22-CBAC-CAD179E45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9600" cy="87642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43CD54-658F-6D0A-8498-947C2A74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8975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77997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BA143-04D6-7B13-320B-65FF102A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9597" cy="904048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58945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5CEB7-2D58-E311-E28E-7121E229C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60545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221D7-89A3-DD3F-A61C-B5AB75C1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F1824-D336-45CC-6009-FD801C27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45708-EAF4-CBFD-90B6-7B007C896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4B6D5-0980-3719-D3B8-3F0460AAD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C947C5-08E4-B63C-0A77-4A90309AD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E533F-9494-CDAD-E7DF-FF015B7EF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D0559-FFC7-30DB-3530-E394FECAC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716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CE385-2483-80AC-1AF3-90F4064A9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75</v>
      </c>
      <c r="C3" s="57">
        <v>165880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81</v>
      </c>
      <c r="C4" s="57">
        <f>C3*20%</f>
        <v>33176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76</v>
      </c>
      <c r="C5" s="62">
        <f>C3+C4</f>
        <v>199056</v>
      </c>
      <c r="D5" s="63" t="s">
        <v>62</v>
      </c>
      <c r="E5" s="64">
        <f>C5/10.764</f>
        <v>18492.753623188408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77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78</v>
      </c>
      <c r="C7" s="57">
        <f>C5-C6</f>
        <v>169656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79</v>
      </c>
      <c r="C8" s="57">
        <f>C7*D13%</f>
        <v>162869.75999999998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80</v>
      </c>
      <c r="C9" s="62">
        <f>C6+C8</f>
        <v>192269.75999999998</v>
      </c>
      <c r="D9" s="63" t="s">
        <v>62</v>
      </c>
      <c r="E9" s="64">
        <f>C9/10.764</f>
        <v>17862.296544035675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</v>
      </c>
      <c r="D13" s="70">
        <f>D12-C13</f>
        <v>96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FD244-0864-4D52-8094-6D54EF619D6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26B98-876C-4805-9353-5D26E01F73E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503F0-7F15-4AEC-91F0-9E9D290EDFC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19" zoomScale="130" zoomScaleNormal="130" workbookViewId="0">
      <selection activeCell="J39" sqref="J3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32500</v>
      </c>
      <c r="D3" s="24" t="s">
        <v>74</v>
      </c>
      <c r="E3" s="6" t="s">
        <v>82</v>
      </c>
      <c r="F3" s="19"/>
    </row>
    <row r="4" spans="1:6" ht="30" x14ac:dyDescent="0.25">
      <c r="A4" s="23" t="s">
        <v>14</v>
      </c>
      <c r="B4" s="20"/>
      <c r="C4" s="21">
        <v>3500</v>
      </c>
      <c r="D4" s="24"/>
      <c r="F4" s="19"/>
    </row>
    <row r="5" spans="1:6" x14ac:dyDescent="0.25">
      <c r="A5" s="16" t="s">
        <v>15</v>
      </c>
      <c r="B5" s="20"/>
      <c r="C5" s="21">
        <f>C3-C4</f>
        <v>29000</v>
      </c>
      <c r="D5" s="24"/>
      <c r="F5" s="19"/>
    </row>
    <row r="6" spans="1:6" x14ac:dyDescent="0.25">
      <c r="A6" s="16" t="s">
        <v>16</v>
      </c>
      <c r="B6" s="20"/>
      <c r="C6" s="21">
        <f>C4</f>
        <v>3500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2019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3500</v>
      </c>
      <c r="D13" s="24"/>
      <c r="F13" s="19"/>
    </row>
    <row r="14" spans="1:6" x14ac:dyDescent="0.25">
      <c r="A14" s="16" t="s">
        <v>15</v>
      </c>
      <c r="B14" s="20"/>
      <c r="C14" s="21">
        <f>C5</f>
        <v>29000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32500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805</v>
      </c>
      <c r="D18" s="26"/>
      <c r="F18" s="19"/>
    </row>
    <row r="19" spans="1:6" x14ac:dyDescent="0.25">
      <c r="A19" s="16" t="s">
        <v>72</v>
      </c>
      <c r="B19" s="6"/>
      <c r="C19" s="32">
        <f>C18*C16</f>
        <v>26162500</v>
      </c>
      <c r="D19" s="33"/>
      <c r="E19" s="70"/>
      <c r="F19" s="34"/>
    </row>
    <row r="20" spans="1:6" x14ac:dyDescent="0.25">
      <c r="A20" s="16" t="s">
        <v>24</v>
      </c>
      <c r="C20" s="35">
        <f>C19*85%</f>
        <v>22238125</v>
      </c>
      <c r="D20" s="32"/>
      <c r="E20" s="41">
        <v>0.85</v>
      </c>
      <c r="F20" s="19"/>
    </row>
    <row r="21" spans="1:6" x14ac:dyDescent="0.25">
      <c r="A21" s="16" t="s">
        <v>25</v>
      </c>
      <c r="C21" s="35">
        <f>C19*70%</f>
        <v>18313750</v>
      </c>
      <c r="D21" s="35"/>
      <c r="E21" s="41">
        <v>0.7</v>
      </c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2817500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65406.25</v>
      </c>
      <c r="D25" s="35"/>
    </row>
    <row r="26" spans="1:6" x14ac:dyDescent="0.25">
      <c r="C26" s="35"/>
      <c r="D26" s="35"/>
    </row>
    <row r="27" spans="1:6" x14ac:dyDescent="0.25">
      <c r="A27" s="6" t="s">
        <v>94</v>
      </c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27" sqref="P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807</v>
      </c>
      <c r="C2" s="4">
        <f t="shared" ref="C2:C16" si="1">B2*1.2</f>
        <v>968.4</v>
      </c>
      <c r="D2" s="4">
        <f t="shared" ref="D2:D16" si="2">C2*1.2</f>
        <v>1162.08</v>
      </c>
      <c r="E2" s="5">
        <f t="shared" ref="E2:E16" si="3">R2</f>
        <v>18800000</v>
      </c>
      <c r="F2" s="4">
        <f t="shared" ref="F2:F15" si="4">ROUND((E2/B2),0)</f>
        <v>23296</v>
      </c>
      <c r="G2" s="4">
        <f t="shared" ref="G2:G15" si="5">ROUND((E2/C2),0)</f>
        <v>19413</v>
      </c>
      <c r="H2" s="4">
        <f t="shared" ref="H2:H15" si="6">ROUND((E2/D2),0)</f>
        <v>16178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807</v>
      </c>
      <c r="R2" s="2">
        <v>18800000</v>
      </c>
      <c r="S2" s="2" t="s">
        <v>83</v>
      </c>
    </row>
    <row r="3" spans="1:19" x14ac:dyDescent="0.25">
      <c r="A3" s="4">
        <v>2</v>
      </c>
      <c r="B3" s="4">
        <f t="shared" si="0"/>
        <v>1353</v>
      </c>
      <c r="C3" s="4">
        <f t="shared" si="1"/>
        <v>1623.6</v>
      </c>
      <c r="D3" s="4">
        <f t="shared" si="2"/>
        <v>1948.3199999999997</v>
      </c>
      <c r="E3" s="5">
        <f t="shared" si="3"/>
        <v>52200000</v>
      </c>
      <c r="F3" s="4">
        <f t="shared" si="4"/>
        <v>38581</v>
      </c>
      <c r="G3" s="4">
        <f t="shared" si="5"/>
        <v>32151</v>
      </c>
      <c r="H3" s="4">
        <f t="shared" si="6"/>
        <v>26792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1353</v>
      </c>
      <c r="R3" s="2">
        <v>52200000</v>
      </c>
      <c r="S3" s="2" t="s">
        <v>84</v>
      </c>
    </row>
    <row r="4" spans="1:19" x14ac:dyDescent="0.25">
      <c r="A4" s="4">
        <v>3</v>
      </c>
      <c r="B4" s="4">
        <f t="shared" si="0"/>
        <v>1234</v>
      </c>
      <c r="C4" s="4">
        <f t="shared" si="1"/>
        <v>1480.8</v>
      </c>
      <c r="D4" s="4">
        <f t="shared" si="2"/>
        <v>1776.9599999999998</v>
      </c>
      <c r="E4" s="5">
        <f t="shared" si="3"/>
        <v>34000000</v>
      </c>
      <c r="F4" s="4">
        <f t="shared" si="4"/>
        <v>27553</v>
      </c>
      <c r="G4" s="4">
        <f t="shared" si="5"/>
        <v>22961</v>
      </c>
      <c r="H4" s="4">
        <f t="shared" si="6"/>
        <v>19134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1234</v>
      </c>
      <c r="R4" s="2">
        <v>34000000</v>
      </c>
      <c r="S4" s="2" t="s">
        <v>85</v>
      </c>
    </row>
    <row r="5" spans="1:19" x14ac:dyDescent="0.25">
      <c r="A5" s="4">
        <v>4</v>
      </c>
      <c r="B5" s="4">
        <f t="shared" si="0"/>
        <v>805</v>
      </c>
      <c r="C5" s="4">
        <f t="shared" si="1"/>
        <v>966</v>
      </c>
      <c r="D5" s="4">
        <f t="shared" si="2"/>
        <v>1159.2</v>
      </c>
      <c r="E5" s="5">
        <f t="shared" si="3"/>
        <v>20100000</v>
      </c>
      <c r="F5" s="4">
        <f t="shared" si="4"/>
        <v>24969</v>
      </c>
      <c r="G5" s="4">
        <f t="shared" si="5"/>
        <v>20807</v>
      </c>
      <c r="H5" s="4">
        <f t="shared" si="6"/>
        <v>17340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805</v>
      </c>
      <c r="R5" s="2">
        <v>20100000</v>
      </c>
      <c r="S5" s="2" t="s">
        <v>86</v>
      </c>
    </row>
    <row r="6" spans="1:19" x14ac:dyDescent="0.25">
      <c r="A6" s="4">
        <v>5</v>
      </c>
      <c r="B6" s="4">
        <f t="shared" si="0"/>
        <v>1153</v>
      </c>
      <c r="C6" s="4">
        <f t="shared" si="1"/>
        <v>1383.6</v>
      </c>
      <c r="D6" s="4">
        <f t="shared" si="2"/>
        <v>1660.32</v>
      </c>
      <c r="E6" s="5">
        <f t="shared" si="3"/>
        <v>32500000</v>
      </c>
      <c r="F6" s="4">
        <f t="shared" si="4"/>
        <v>28187</v>
      </c>
      <c r="G6" s="4">
        <f t="shared" si="5"/>
        <v>23489</v>
      </c>
      <c r="H6" s="4">
        <f t="shared" si="6"/>
        <v>19575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1153</v>
      </c>
      <c r="R6" s="77">
        <v>32500000</v>
      </c>
      <c r="S6" s="2" t="s">
        <v>87</v>
      </c>
    </row>
    <row r="7" spans="1:19" x14ac:dyDescent="0.25">
      <c r="A7" s="4">
        <v>6</v>
      </c>
      <c r="B7" s="4">
        <f t="shared" si="0"/>
        <v>805.14719999999988</v>
      </c>
      <c r="C7" s="4">
        <f t="shared" si="1"/>
        <v>966.17663999999979</v>
      </c>
      <c r="D7" s="4">
        <f t="shared" si="2"/>
        <v>1159.4119679999997</v>
      </c>
      <c r="E7" s="5">
        <f t="shared" si="3"/>
        <v>25700000</v>
      </c>
      <c r="F7" s="78">
        <f t="shared" si="4"/>
        <v>31920</v>
      </c>
      <c r="G7" s="78">
        <f t="shared" si="5"/>
        <v>26600</v>
      </c>
      <c r="H7" s="78">
        <f t="shared" si="6"/>
        <v>22166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74.8*10.764</f>
        <v>805.14719999999988</v>
      </c>
      <c r="R7" s="79">
        <v>25700000</v>
      </c>
      <c r="S7" s="79" t="s">
        <v>88</v>
      </c>
    </row>
    <row r="8" spans="1:19" x14ac:dyDescent="0.25">
      <c r="A8" s="4">
        <v>7</v>
      </c>
      <c r="B8" s="4">
        <f t="shared" si="0"/>
        <v>1233.5543999999998</v>
      </c>
      <c r="C8" s="4">
        <f t="shared" si="1"/>
        <v>1480.2652799999996</v>
      </c>
      <c r="D8" s="4">
        <f t="shared" si="2"/>
        <v>1776.3183359999996</v>
      </c>
      <c r="E8" s="5">
        <f t="shared" si="3"/>
        <v>39000000</v>
      </c>
      <c r="F8" s="78">
        <f t="shared" si="4"/>
        <v>31616</v>
      </c>
      <c r="G8" s="78">
        <f t="shared" si="5"/>
        <v>26347</v>
      </c>
      <c r="H8" s="78">
        <f t="shared" si="6"/>
        <v>21956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114.6*10.764</f>
        <v>1233.5543999999998</v>
      </c>
      <c r="R8" s="79">
        <v>39000000</v>
      </c>
      <c r="S8" s="79" t="s">
        <v>89</v>
      </c>
    </row>
    <row r="9" spans="1:19" x14ac:dyDescent="0.25">
      <c r="A9" s="4">
        <v>8</v>
      </c>
      <c r="B9" s="4">
        <f t="shared" si="0"/>
        <v>807</v>
      </c>
      <c r="C9" s="4">
        <f t="shared" si="1"/>
        <v>968.4</v>
      </c>
      <c r="D9" s="4">
        <f t="shared" si="2"/>
        <v>1162.08</v>
      </c>
      <c r="E9" s="5">
        <f t="shared" si="3"/>
        <v>25900000</v>
      </c>
      <c r="F9" s="78">
        <f t="shared" si="4"/>
        <v>32094</v>
      </c>
      <c r="G9" s="78">
        <f t="shared" si="5"/>
        <v>26745</v>
      </c>
      <c r="H9" s="78">
        <f t="shared" si="6"/>
        <v>22288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807</v>
      </c>
      <c r="R9" s="79">
        <v>25900000</v>
      </c>
      <c r="S9" s="2"/>
    </row>
    <row r="10" spans="1:19" x14ac:dyDescent="0.25">
      <c r="A10" s="4">
        <v>9</v>
      </c>
      <c r="B10" s="4">
        <f t="shared" si="0"/>
        <v>805</v>
      </c>
      <c r="C10" s="4">
        <f t="shared" si="1"/>
        <v>966</v>
      </c>
      <c r="D10" s="4">
        <f t="shared" si="2"/>
        <v>1159.2</v>
      </c>
      <c r="E10" s="5">
        <f t="shared" si="3"/>
        <v>27500000</v>
      </c>
      <c r="F10" s="78">
        <f t="shared" si="4"/>
        <v>34161</v>
      </c>
      <c r="G10" s="78">
        <f t="shared" si="5"/>
        <v>28468</v>
      </c>
      <c r="H10" s="78">
        <f t="shared" si="6"/>
        <v>23723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805</v>
      </c>
      <c r="R10" s="79">
        <v>27500000</v>
      </c>
      <c r="S10" s="2"/>
    </row>
    <row r="11" spans="1:19" x14ac:dyDescent="0.25">
      <c r="A11" s="4">
        <v>10</v>
      </c>
      <c r="B11" s="4">
        <f t="shared" si="0"/>
        <v>805</v>
      </c>
      <c r="C11" s="4">
        <f t="shared" si="1"/>
        <v>966</v>
      </c>
      <c r="D11" s="4">
        <f t="shared" si="2"/>
        <v>1159.2</v>
      </c>
      <c r="E11" s="5">
        <f t="shared" si="3"/>
        <v>26000000</v>
      </c>
      <c r="F11" s="78">
        <f t="shared" si="4"/>
        <v>32298</v>
      </c>
      <c r="G11" s="78">
        <f t="shared" si="5"/>
        <v>26915</v>
      </c>
      <c r="H11" s="78">
        <f t="shared" si="6"/>
        <v>22429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805</v>
      </c>
      <c r="R11" s="79">
        <v>26000000</v>
      </c>
      <c r="S11" s="2"/>
    </row>
    <row r="12" spans="1:19" x14ac:dyDescent="0.25">
      <c r="A12" s="4">
        <v>11</v>
      </c>
      <c r="B12" s="4">
        <f t="shared" si="0"/>
        <v>805</v>
      </c>
      <c r="C12" s="4">
        <f t="shared" si="1"/>
        <v>966</v>
      </c>
      <c r="D12" s="4">
        <f t="shared" si="2"/>
        <v>1159.2</v>
      </c>
      <c r="E12" s="5">
        <f t="shared" si="3"/>
        <v>27500000</v>
      </c>
      <c r="F12" s="78">
        <f t="shared" si="4"/>
        <v>34161</v>
      </c>
      <c r="G12" s="78">
        <f t="shared" si="5"/>
        <v>28468</v>
      </c>
      <c r="H12" s="78">
        <f t="shared" si="6"/>
        <v>23723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805</v>
      </c>
      <c r="R12" s="79">
        <v>27500000</v>
      </c>
      <c r="S12" s="2"/>
    </row>
    <row r="13" spans="1:19" x14ac:dyDescent="0.25">
      <c r="A13" s="4">
        <v>12</v>
      </c>
      <c r="B13" s="4">
        <f t="shared" si="0"/>
        <v>816</v>
      </c>
      <c r="C13" s="4">
        <f t="shared" si="1"/>
        <v>979.19999999999993</v>
      </c>
      <c r="D13" s="4">
        <f t="shared" si="2"/>
        <v>1175.04</v>
      </c>
      <c r="E13" s="5">
        <f t="shared" si="3"/>
        <v>29000000</v>
      </c>
      <c r="F13" s="4">
        <f t="shared" si="4"/>
        <v>35539</v>
      </c>
      <c r="G13" s="4">
        <f t="shared" si="5"/>
        <v>29616</v>
      </c>
      <c r="H13" s="4">
        <f t="shared" si="6"/>
        <v>24680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v>816</v>
      </c>
      <c r="R13" s="2">
        <v>29000000</v>
      </c>
      <c r="S13" s="2"/>
    </row>
    <row r="14" spans="1:19" x14ac:dyDescent="0.25">
      <c r="A14" s="4">
        <v>13</v>
      </c>
      <c r="B14" s="4">
        <f t="shared" si="0"/>
        <v>805</v>
      </c>
      <c r="C14" s="4">
        <f t="shared" si="1"/>
        <v>966</v>
      </c>
      <c r="D14" s="4">
        <f t="shared" si="2"/>
        <v>1159.2</v>
      </c>
      <c r="E14" s="5">
        <f t="shared" si="3"/>
        <v>24300000</v>
      </c>
      <c r="F14" s="4">
        <f t="shared" si="4"/>
        <v>30186</v>
      </c>
      <c r="G14" s="4">
        <f t="shared" si="5"/>
        <v>25155</v>
      </c>
      <c r="H14" s="4">
        <f t="shared" si="6"/>
        <v>20963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v>805</v>
      </c>
      <c r="R14" s="2">
        <v>24300000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ref="Q15" si="11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  <c r="G24" s="10" t="s">
        <v>90</v>
      </c>
    </row>
    <row r="25" spans="1:19" s="10" customFormat="1" x14ac:dyDescent="0.25">
      <c r="F25" s="74"/>
    </row>
    <row r="26" spans="1:19" s="10" customFormat="1" x14ac:dyDescent="0.25">
      <c r="F26" s="74"/>
      <c r="J26" s="10" t="s">
        <v>91</v>
      </c>
    </row>
    <row r="27" spans="1:19" s="10" customFormat="1" x14ac:dyDescent="0.25">
      <c r="F27" s="57"/>
      <c r="G27" s="57"/>
    </row>
    <row r="28" spans="1:19" s="10" customFormat="1" x14ac:dyDescent="0.25">
      <c r="C28" s="72" t="s">
        <v>73</v>
      </c>
      <c r="D28" s="72" t="s">
        <v>92</v>
      </c>
      <c r="F28" s="57" t="s">
        <v>82</v>
      </c>
      <c r="G28" s="57">
        <v>805</v>
      </c>
      <c r="J28" s="10" t="s">
        <v>95</v>
      </c>
    </row>
    <row r="29" spans="1:19" s="10" customFormat="1" x14ac:dyDescent="0.25">
      <c r="C29" s="72" t="s">
        <v>1</v>
      </c>
      <c r="D29" s="72">
        <v>21847900</v>
      </c>
      <c r="F29" s="57" t="s">
        <v>71</v>
      </c>
      <c r="G29" s="57">
        <f>G28*1.2</f>
        <v>966</v>
      </c>
      <c r="H29" s="10">
        <f>G29/G28</f>
        <v>1.2</v>
      </c>
    </row>
    <row r="30" spans="1:19" s="10" customFormat="1" x14ac:dyDescent="0.25">
      <c r="F30" s="57" t="s">
        <v>93</v>
      </c>
      <c r="G30" s="57">
        <v>32500</v>
      </c>
    </row>
    <row r="31" spans="1:19" s="10" customFormat="1" x14ac:dyDescent="0.25">
      <c r="C31" s="75"/>
      <c r="D31" s="75"/>
      <c r="F31" s="75" t="s">
        <v>72</v>
      </c>
      <c r="G31" s="75">
        <f>G28*G30</f>
        <v>26162500</v>
      </c>
      <c r="H31" s="10">
        <f>G31/D29</f>
        <v>1.1974835110010573</v>
      </c>
    </row>
    <row r="32" spans="1:19" s="10" customFormat="1" x14ac:dyDescent="0.25">
      <c r="C32" s="75"/>
      <c r="D32" s="75"/>
      <c r="F32" s="75" t="s">
        <v>24</v>
      </c>
      <c r="G32" s="75">
        <f>G31*90%</f>
        <v>23546250</v>
      </c>
    </row>
    <row r="33" spans="3:7" s="10" customFormat="1" x14ac:dyDescent="0.25">
      <c r="C33" s="75"/>
      <c r="D33" s="75"/>
      <c r="F33" s="75" t="s">
        <v>25</v>
      </c>
      <c r="G33" s="75">
        <f>G31*80%</f>
        <v>20930000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2023-08-23T10:13:37Z</dcterms:modified>
</cp:coreProperties>
</file>