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2" sheetId="4" r:id="rId2"/>
  </sheets>
  <calcPr calcId="162913"/>
</workbook>
</file>

<file path=xl/calcChain.xml><?xml version="1.0" encoding="utf-8"?>
<calcChain xmlns="http://schemas.openxmlformats.org/spreadsheetml/2006/main">
  <c r="B22" i="1" l="1"/>
  <c r="B20" i="1"/>
  <c r="B19" i="1"/>
  <c r="L16" i="1"/>
  <c r="L18" i="1" s="1"/>
  <c r="L19" i="1" s="1"/>
  <c r="M19" i="1" s="1"/>
  <c r="L13" i="1"/>
  <c r="C18" i="1"/>
  <c r="B21" i="1"/>
  <c r="B18" i="1"/>
  <c r="B15" i="1"/>
  <c r="B14" i="1"/>
  <c r="B13" i="1"/>
  <c r="B12" i="1"/>
  <c r="B11" i="1"/>
  <c r="B10" i="1"/>
  <c r="B6" i="1"/>
  <c r="B5" i="1"/>
  <c r="H3" i="1"/>
  <c r="F19" i="1"/>
  <c r="F8" i="1"/>
  <c r="G10" i="1" l="1"/>
  <c r="F7" i="1"/>
  <c r="H4" i="1"/>
  <c r="M14" i="1" l="1"/>
  <c r="B8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<sst xmlns="http://schemas.openxmlformats.org/spreadsheetml/2006/main" count="27" uniqueCount="26">
  <si>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</si>
  <si>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</si>
  <si>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</si>
  <si>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</si>
  <si>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</si>
  <si>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</si>
  <si>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</si>
  <si>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</si>
  <si>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</si>
  <si>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</si>
  <si>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</si>
  <si>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</si>
  <si>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</si>
  <si>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</si>
  <si>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Con. Year</t>
  </si>
  <si>
    <t>Rental Value</t>
  </si>
  <si>
    <t>Value / RV</t>
  </si>
  <si>
    <t>Area</t>
  </si>
  <si>
    <t>Flat Value</t>
  </si>
  <si>
    <t>AGREEMENT</t>
  </si>
  <si>
    <t>CA</t>
  </si>
  <si>
    <t>bua</t>
  </si>
  <si>
    <t>rr</t>
  </si>
  <si>
    <t>incr</t>
  </si>
  <si>
    <t>total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</si>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</sst>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43" fontId="0" fillId="0" borderId="5" xfId="0" applyNumberForma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43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wrapText="1"/>
    </xf>
    <xf numFmtId="43" fontId="7" fillId="0" borderId="1" xfId="1" applyFont="1" applyFill="1" applyBorder="1"/>
    <xf numFmtId="10" fontId="7" fillId="0" borderId="1" xfId="0" applyNumberFormat="1" applyFont="1" applyBorder="1"/>
    <xf numFmtId="0" fontId="7" fillId="2" borderId="1" xfId="0" applyFont="1" applyFill="1" applyBorder="1"/>
    <xf numFmtId="0" fontId="5" fillId="2" borderId="1" xfId="0" applyFont="1" applyFill="1" applyBorder="1"/>
    <xf numFmtId="43" fontId="7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422100</xdr:colOff>
      <xdr:row>21</xdr:row>
      <xdr:rowOff>49500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480000" cy="405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22</xdr:col>
      <xdr:colOff>304800</xdr:colOff>
      <xdr:row>68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22</xdr:col>
      <xdr:colOff>304800</xdr:colOff>
      <xdr:row>116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5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22</xdr:col>
      <xdr:colOff>304800</xdr:colOff>
      <xdr:row>163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22</xdr:col>
      <xdr:colOff>304800</xdr:colOff>
      <xdr:row>211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23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22</xdr:col>
      <xdr:colOff>304800</xdr:colOff>
      <xdr:row>258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22</xdr:col>
      <xdr:colOff>304800</xdr:colOff>
      <xdr:row>304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39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22</xdr:col>
      <xdr:colOff>304800</xdr:colOff>
      <xdr:row>353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19707</xdr:colOff>
      <xdr:row>355</xdr:row>
      <xdr:rowOff>0</xdr:rowOff>
    </xdr:from>
    <xdr:to>
      <xdr:col>22</xdr:col>
      <xdr:colOff>324507</xdr:colOff>
      <xdr:row>400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07" y="67627500"/>
          <a:ext cx="13744903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22</xdr:col>
      <xdr:colOff>304800</xdr:colOff>
      <xdr:row>448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7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Normal="100" workbookViewId="0">
      <selection activeCell="B23" sqref="B23"/>
    </sheetView>
  </sheetViews>
  <sheetFormatPr defaultRowHeight="15" x14ac:dyDescent="0.25"/>
  <cols>
    <col min="1" max="1" width="21.7109375" bestFit="1" customWidth="1"/>
    <col min="2" max="2" width="22.28515625" style="6" bestFit="1" customWidth="1"/>
    <col min="3" max="3" width="15.5703125" style="6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12.5703125" bestFit="1" customWidth="1"/>
    <col min="13" max="13" width="10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6.5" x14ac:dyDescent="0.3">
      <c r="A2" s="10"/>
      <c r="B2" s="14" t="s">
        <v>18</v>
      </c>
      <c r="C2" s="9"/>
      <c r="D2" s="9"/>
      <c r="E2" s="9"/>
      <c r="F2" s="9" t="s">
        <v>14</v>
      </c>
      <c r="G2" s="9"/>
      <c r="H2" s="9"/>
      <c r="I2" s="9"/>
      <c r="J2" s="9"/>
      <c r="K2" s="9"/>
      <c r="L2" s="9"/>
      <c r="M2" s="9"/>
      <c r="N2" s="9"/>
      <c r="O2" s="3"/>
    </row>
    <row r="3" spans="1:15" ht="16.5" x14ac:dyDescent="0.3">
      <c r="A3" s="10" t="s">
        <v>0</v>
      </c>
      <c r="B3" s="15">
        <v>15000</v>
      </c>
      <c r="C3" s="9"/>
      <c r="D3" s="9"/>
      <c r="E3" s="9"/>
      <c r="F3" s="9">
        <v>2012</v>
      </c>
      <c r="G3" s="9">
        <v>2023</v>
      </c>
      <c r="H3" s="9">
        <f>G3-F3</f>
        <v>11</v>
      </c>
      <c r="I3" s="9"/>
      <c r="J3" s="9">
        <v>26620</v>
      </c>
      <c r="K3" s="9"/>
      <c r="L3" s="9"/>
      <c r="M3" s="9"/>
      <c r="N3" s="9"/>
      <c r="O3" s="3"/>
    </row>
    <row r="4" spans="1:15" ht="33" x14ac:dyDescent="0.3">
      <c r="A4" s="11" t="s">
        <v>1</v>
      </c>
      <c r="B4" s="15">
        <v>2800</v>
      </c>
      <c r="C4" s="9"/>
      <c r="D4" s="9"/>
      <c r="E4" s="9"/>
      <c r="F4" s="9"/>
      <c r="G4" s="9"/>
      <c r="H4" s="9">
        <f>H5-H3</f>
        <v>89</v>
      </c>
      <c r="I4" s="9"/>
      <c r="J4" s="9"/>
      <c r="K4" s="9"/>
      <c r="L4" s="9"/>
      <c r="M4" s="9"/>
      <c r="N4" s="9"/>
      <c r="O4" s="3"/>
    </row>
    <row r="5" spans="1:15" ht="16.5" x14ac:dyDescent="0.3">
      <c r="A5" s="10" t="s">
        <v>2</v>
      </c>
      <c r="B5" s="15">
        <f>B3-B4</f>
        <v>12200</v>
      </c>
      <c r="C5" s="9"/>
      <c r="D5" s="9"/>
      <c r="E5" s="9"/>
      <c r="F5" s="9"/>
      <c r="G5" s="9"/>
      <c r="H5" s="9">
        <v>100</v>
      </c>
      <c r="I5" s="9"/>
      <c r="J5" s="9"/>
      <c r="K5" s="9"/>
      <c r="L5" s="9"/>
      <c r="M5" s="9"/>
      <c r="N5" s="9"/>
      <c r="O5" s="3"/>
    </row>
    <row r="6" spans="1:15" ht="16.5" x14ac:dyDescent="0.3">
      <c r="A6" s="10" t="s">
        <v>3</v>
      </c>
      <c r="B6" s="15">
        <f>B4*1</f>
        <v>2800</v>
      </c>
      <c r="C6" s="9"/>
      <c r="D6" s="9" t="s">
        <v>19</v>
      </c>
      <c r="E6" s="9"/>
      <c r="F6" s="9"/>
      <c r="G6" s="9"/>
      <c r="H6" s="9"/>
      <c r="I6" s="9"/>
      <c r="J6" s="9"/>
      <c r="K6" s="9"/>
      <c r="L6" s="9"/>
      <c r="M6" s="9"/>
      <c r="N6" s="9"/>
      <c r="O6" s="3"/>
    </row>
    <row r="7" spans="1:15" ht="16.5" x14ac:dyDescent="0.3">
      <c r="A7" s="10" t="s">
        <v>4</v>
      </c>
      <c r="B7" s="12">
        <v>11</v>
      </c>
      <c r="C7" s="9"/>
      <c r="D7" s="9" t="s">
        <v>20</v>
      </c>
      <c r="E7" s="9">
        <v>54.35</v>
      </c>
      <c r="F7" s="9">
        <f>E7*10.764</f>
        <v>585.02339999999992</v>
      </c>
      <c r="G7" s="9">
        <v>585</v>
      </c>
      <c r="H7" s="9"/>
      <c r="I7" s="9"/>
      <c r="J7" s="9"/>
      <c r="K7" s="9"/>
      <c r="L7" s="9"/>
      <c r="M7" s="9"/>
      <c r="N7" s="9"/>
      <c r="O7" s="3"/>
    </row>
    <row r="8" spans="1:15" ht="16.5" x14ac:dyDescent="0.3">
      <c r="A8" s="10" t="s">
        <v>5</v>
      </c>
      <c r="B8" s="12">
        <f>B9-B7</f>
        <v>49</v>
      </c>
      <c r="C8" s="9"/>
      <c r="D8" s="9" t="s">
        <v>21</v>
      </c>
      <c r="E8" s="9">
        <v>65.209999999999994</v>
      </c>
      <c r="F8" s="9">
        <f>E8*10.764</f>
        <v>701.92043999999987</v>
      </c>
      <c r="G8" s="9">
        <v>702</v>
      </c>
      <c r="H8" s="9"/>
      <c r="I8" s="9"/>
      <c r="J8" s="9"/>
      <c r="K8" s="9"/>
      <c r="L8" s="9"/>
      <c r="M8" s="9"/>
      <c r="N8" s="9"/>
      <c r="O8" s="3"/>
    </row>
    <row r="9" spans="1:15" ht="16.5" x14ac:dyDescent="0.3">
      <c r="A9" s="10" t="s">
        <v>6</v>
      </c>
      <c r="B9" s="12">
        <v>60</v>
      </c>
      <c r="C9" s="9"/>
      <c r="D9" s="9"/>
      <c r="E9" s="9"/>
      <c r="F9" s="9"/>
      <c r="G9" s="9">
        <v>4971</v>
      </c>
      <c r="H9" s="9"/>
      <c r="I9" s="9"/>
      <c r="J9" s="9"/>
      <c r="K9" s="9"/>
      <c r="L9" s="9"/>
      <c r="M9" s="9"/>
      <c r="N9" s="9"/>
      <c r="O9" s="3"/>
    </row>
    <row r="10" spans="1:15" ht="33" x14ac:dyDescent="0.3">
      <c r="A10" s="11" t="s">
        <v>7</v>
      </c>
      <c r="B10" s="12">
        <f>90*B7/B9</f>
        <v>16.5</v>
      </c>
      <c r="C10" s="9"/>
      <c r="D10" s="9"/>
      <c r="E10" s="9"/>
      <c r="F10" s="9"/>
      <c r="G10" s="9">
        <f>G8*G9</f>
        <v>3489642</v>
      </c>
      <c r="H10" s="9"/>
      <c r="I10" s="9"/>
      <c r="J10" s="9"/>
      <c r="K10" s="9"/>
      <c r="L10" s="9"/>
      <c r="M10" s="9"/>
      <c r="N10" s="9"/>
      <c r="O10" s="3"/>
    </row>
    <row r="11" spans="1:15" ht="16.5" x14ac:dyDescent="0.3">
      <c r="A11" s="10"/>
      <c r="B11" s="16">
        <f>B10%</f>
        <v>0.16500000000000001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</row>
    <row r="12" spans="1:15" ht="16.5" x14ac:dyDescent="0.3">
      <c r="A12" s="10" t="s">
        <v>8</v>
      </c>
      <c r="B12" s="15">
        <f>B6*B11</f>
        <v>462</v>
      </c>
      <c r="C12" s="9"/>
      <c r="D12" s="9"/>
      <c r="E12" s="9"/>
      <c r="F12" s="9"/>
      <c r="G12" s="9"/>
      <c r="H12" s="9"/>
      <c r="I12" s="9"/>
      <c r="J12" s="9"/>
      <c r="K12" s="9" t="s">
        <v>22</v>
      </c>
      <c r="L12" s="9">
        <v>93700</v>
      </c>
      <c r="M12" s="9"/>
      <c r="N12" s="9"/>
      <c r="O12" s="3"/>
    </row>
    <row r="13" spans="1:15" ht="16.5" x14ac:dyDescent="0.3">
      <c r="A13" s="10" t="s">
        <v>9</v>
      </c>
      <c r="B13" s="15">
        <f>B6-B12</f>
        <v>2338</v>
      </c>
      <c r="C13" s="9"/>
      <c r="D13" s="9"/>
      <c r="E13" s="9"/>
      <c r="F13" s="9"/>
      <c r="G13" s="9"/>
      <c r="H13" s="9"/>
      <c r="I13" s="9"/>
      <c r="J13" s="9"/>
      <c r="K13" s="9" t="s">
        <v>23</v>
      </c>
      <c r="L13" s="9">
        <f>L12/100*105</f>
        <v>98385</v>
      </c>
      <c r="M13" s="9"/>
      <c r="N13" s="9"/>
      <c r="O13" s="3"/>
    </row>
    <row r="14" spans="1:15" ht="16.5" x14ac:dyDescent="0.3">
      <c r="A14" s="10" t="s">
        <v>2</v>
      </c>
      <c r="B14" s="15">
        <f>B5</f>
        <v>12200</v>
      </c>
      <c r="C14" s="9"/>
      <c r="D14" s="9"/>
      <c r="E14" s="9"/>
      <c r="F14" s="9"/>
      <c r="G14" s="9"/>
      <c r="H14" s="9"/>
      <c r="I14" s="9"/>
      <c r="J14" s="9"/>
      <c r="K14" s="9" t="s">
        <v>24</v>
      </c>
      <c r="L14" s="9">
        <v>98385</v>
      </c>
      <c r="M14" s="9">
        <f>L14/10.764</f>
        <v>9140.1895206243044</v>
      </c>
      <c r="N14" s="9"/>
      <c r="O14" s="3"/>
    </row>
    <row r="15" spans="1:15" ht="16.5" x14ac:dyDescent="0.3">
      <c r="A15" s="10" t="s">
        <v>10</v>
      </c>
      <c r="B15" s="15">
        <f>B14+B13</f>
        <v>14538</v>
      </c>
      <c r="C15" s="9"/>
      <c r="D15" s="9"/>
      <c r="E15" s="9"/>
      <c r="F15" s="9"/>
      <c r="G15" s="9"/>
      <c r="H15" s="9"/>
      <c r="I15" s="9"/>
      <c r="J15" s="9"/>
      <c r="K15" s="9" t="s">
        <v>25</v>
      </c>
      <c r="L15" s="9">
        <v>30900</v>
      </c>
      <c r="M15" s="9"/>
      <c r="N15" s="9"/>
      <c r="O15" s="3"/>
    </row>
    <row r="16" spans="1:15" ht="16.5" x14ac:dyDescent="0.3">
      <c r="A16" s="10"/>
      <c r="B16" s="12"/>
      <c r="C16" s="9"/>
      <c r="D16" s="9"/>
      <c r="E16" s="9"/>
      <c r="F16" s="9"/>
      <c r="G16" s="9"/>
      <c r="H16" s="9"/>
      <c r="I16" s="9"/>
      <c r="J16" s="9"/>
      <c r="K16" s="9"/>
      <c r="L16" s="9">
        <f>L14-L15</f>
        <v>67485</v>
      </c>
      <c r="M16" s="9"/>
      <c r="N16" s="9"/>
      <c r="O16" s="3"/>
    </row>
    <row r="17" spans="1:15" ht="16.5" x14ac:dyDescent="0.3">
      <c r="A17" s="18" t="s">
        <v>17</v>
      </c>
      <c r="B17" s="17">
        <v>585</v>
      </c>
      <c r="C17" s="9"/>
      <c r="D17" s="9"/>
      <c r="E17" s="9"/>
      <c r="F17" s="9"/>
      <c r="G17" s="9"/>
      <c r="H17" s="9"/>
      <c r="I17" s="9"/>
      <c r="J17" s="9"/>
      <c r="K17" s="9"/>
      <c r="L17" s="9">
        <v>89</v>
      </c>
      <c r="M17" s="9"/>
      <c r="N17" s="9"/>
      <c r="O17" s="3">
        <v>97</v>
      </c>
    </row>
    <row r="18" spans="1:15" ht="16.5" x14ac:dyDescent="0.3">
      <c r="A18" s="18" t="s">
        <v>16</v>
      </c>
      <c r="B18" s="19">
        <f>B15*B17</f>
        <v>8504730</v>
      </c>
      <c r="C18" s="9">
        <f>B18*0.025/12</f>
        <v>17718.1875</v>
      </c>
      <c r="D18" s="9"/>
      <c r="E18" s="9"/>
      <c r="F18" s="9">
        <v>585</v>
      </c>
      <c r="G18" s="9"/>
      <c r="H18" s="9"/>
      <c r="I18" s="9"/>
      <c r="J18" s="9"/>
      <c r="K18" s="9"/>
      <c r="L18" s="9">
        <f>L16*L17%</f>
        <v>60061.65</v>
      </c>
      <c r="M18" s="9"/>
      <c r="N18" s="9"/>
      <c r="O18" s="4"/>
    </row>
    <row r="19" spans="1:15" ht="16.5" x14ac:dyDescent="0.3">
      <c r="A19" s="18" t="s">
        <v>11</v>
      </c>
      <c r="B19" s="19">
        <f>B18*85%</f>
        <v>7229020.5</v>
      </c>
      <c r="C19" s="9"/>
      <c r="D19" s="9"/>
      <c r="E19" s="9"/>
      <c r="F19" s="9">
        <f>F18*1.2</f>
        <v>702</v>
      </c>
      <c r="G19" s="9"/>
      <c r="H19" s="9"/>
      <c r="I19" s="9"/>
      <c r="J19" s="9"/>
      <c r="K19" s="9"/>
      <c r="L19" s="9">
        <f>L18+L15</f>
        <v>90961.65</v>
      </c>
      <c r="M19" s="9">
        <f>L19/10.764</f>
        <v>8450.54347826087</v>
      </c>
      <c r="N19" s="9"/>
      <c r="O19" s="3"/>
    </row>
    <row r="20" spans="1:15" ht="16.5" x14ac:dyDescent="0.3">
      <c r="A20" s="18" t="s">
        <v>12</v>
      </c>
      <c r="B20" s="19">
        <f>B18*70%</f>
        <v>5953311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3"/>
    </row>
    <row r="21" spans="1:15" ht="16.5" x14ac:dyDescent="0.3">
      <c r="A21" s="18" t="s">
        <v>13</v>
      </c>
      <c r="B21" s="19">
        <f>702*2800</f>
        <v>1965600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ht="16.5" x14ac:dyDescent="0.3">
      <c r="A22" s="17" t="s">
        <v>15</v>
      </c>
      <c r="B22" s="19">
        <f>702*8451</f>
        <v>5932602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5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5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x14ac:dyDescent="0.25">
      <c r="B27" s="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5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5" x14ac:dyDescent="0.25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x14ac:dyDescent="0.25">
      <c r="B30" s="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5" x14ac:dyDescent="0.25"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5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 x14ac:dyDescent="0.25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75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 x14ac:dyDescent="0.25">
      <c r="A41" s="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 x14ac:dyDescent="0.25">
      <c r="A42" s="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5.75" x14ac:dyDescent="0.25">
      <c r="A43" s="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.75" x14ac:dyDescent="0.25">
      <c r="A44" s="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x14ac:dyDescent="0.25">
      <c r="A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3:14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3:14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3:14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3:14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3:14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3:14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3:14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3:14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3:14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3:14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3:14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3:14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3:14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3:14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3:14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3:14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3:14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3:14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355" zoomScale="145" zoomScaleNormal="145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2023-08-24T18:06:10Z</dcterms:modified>
</cp:coreProperties>
</file>