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RACPC Sion_Rochelle Dsouza\"/>
    </mc:Choice>
  </mc:AlternateContent>
  <xr:revisionPtr revIDLastSave="0" documentId="13_ncr:1_{DCAC745C-C55B-4FB1-9113-DBA30BABF038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2" i="4" l="1"/>
  <c r="G31" i="4"/>
  <c r="G33" i="4" s="1"/>
  <c r="Q6" i="4"/>
  <c r="B6" i="4" s="1"/>
  <c r="C6" i="4" s="1"/>
  <c r="Q5" i="4"/>
  <c r="Q4" i="4"/>
  <c r="B4" i="4" s="1"/>
  <c r="C4" i="4" s="1"/>
  <c r="D4" i="4" s="1"/>
  <c r="D34" i="4"/>
  <c r="C5" i="25"/>
  <c r="C4" i="25"/>
  <c r="C3" i="25"/>
  <c r="Q2" i="4"/>
  <c r="Q3" i="4"/>
  <c r="B3" i="4" s="1"/>
  <c r="C3" i="4" s="1"/>
  <c r="D3" i="4" s="1"/>
  <c r="P4" i="4"/>
  <c r="P5" i="4"/>
  <c r="P6" i="4"/>
  <c r="P7" i="4"/>
  <c r="Q7" i="4" s="1"/>
  <c r="B7" i="4" s="1"/>
  <c r="C7" i="4" s="1"/>
  <c r="D7" i="4" s="1"/>
  <c r="P8" i="4"/>
  <c r="P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C7" i="25"/>
  <c r="C9" i="25" s="1"/>
  <c r="E9" i="25" s="1"/>
  <c r="E5" i="25"/>
  <c r="E17" i="25"/>
  <c r="C19" i="25"/>
  <c r="C21" i="25" s="1"/>
  <c r="E21" i="25" s="1"/>
  <c r="C5" i="4" l="1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l="1"/>
  <c r="C21" i="23"/>
  <c r="C20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<sst xmlns="http://schemas.openxmlformats.org/spreadsheetml/2006/main" count="135" uniqueCount="92">
  <si>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</si>
  <si>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</si>
  <si>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</si>
  <si>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</si>
  <si>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</si>
  <si>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</si>
  <si>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</si>
  <si>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</si>
  <si>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</si>
  <si>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</si>
  <si>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</si>
  <si>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</si>
  <si>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</si>
  <si>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</si>
  <si>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</si>
  <si>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</si>
  <si>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</si>
  <si>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</si>
  <si>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</si>
  <si>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</si>
  <si>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</si>
  <si>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</si>
  <si>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</si>
  <si>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</si>
  <si>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</si>
  <si>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</si>
  <si>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</si>
  <si>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</si>
  <si>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</si>
  <si>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</si>
  <si>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</si>
  <si>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</si>
  <si>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</si>
  <si>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</si>
  <si>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</si>
  <si>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</si>
  <si>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</si>
  <si>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</si>
  <si>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</si>
  <si>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</si>
  <si>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</si>
  <si>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</si>
  <si>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</si>
  <si>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</si>
  <si>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</si>
  <si>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</si>
  <si>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</si>
  <si>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</si>
  <si>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</si>
  <si>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</si>
  <si>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</si>
  <si>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</si>
  <si>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</si>
  <si>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</si>
  <si>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</si>
  <si>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</si>
  <si>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</si>
  <si>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</si>
  <si>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</si>
  <si>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</si>
  <si>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</si>
  <si>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</si>
  <si>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</si>
  <si>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</si>
  <si>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</si>
  <si>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</si>
  <si>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</si>
  <si>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</si>
  <si>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</si>
  <si>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</si>
  <si>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</si>
  <si>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</si>
  <si>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</si>
  <si>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</si>
  <si>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</si>
  <si>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</si>
  <si>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</si>
  <si>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</si>
  <si>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</si>
  <si>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</si>
  <si>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</si>
  <si>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</si>
  <si>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</si>
  <si>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PRE VAL. - KRISHNAKANT PANDAT - 26.02.21</t>
  </si>
  <si>
    <t>AREA</t>
  </si>
  <si>
    <t>RATE</t>
  </si>
  <si>
    <t>ACA</t>
  </si>
  <si>
    <t>08.08.2018</t>
  </si>
  <si>
    <t>IGR-20.03.23</t>
  </si>
  <si>
    <t>IGR-31.05.23</t>
  </si>
  <si>
    <t>Shop</t>
  </si>
  <si>
    <t>IGR-13.02.23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</si>
</sst>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125884</xdr:colOff>
      <xdr:row>48</xdr:row>
      <xdr:rowOff>163187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994170-5E84-1D8A-6AE2-67D91844A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56284" cy="904048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268949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0B664C-B688-FA4D-3F27-50B07862A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18549" cy="89452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34132A-909E-8E31-D7BF-DD95FBD30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A23D57-3F98-211F-2AEB-FC356E2B8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5FA632-4FDA-81A3-FB92-A9BFEEB9F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221488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AC7C69-4013-B9AD-D264-F9E226B04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90288" cy="89071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459476</xdr:colOff>
      <xdr:row>47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D4C25C-A411-C9C0-286F-1599EA09B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09076" cy="897380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488055</xdr:colOff>
      <xdr:row>46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278DDE-3DD1-9B4E-0710-9644521C0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37655" cy="88594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N12" sqref="N12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16"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H24" sqref="H2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15000</v>
      </c>
      <c r="D3" s="24" t="s">
        <v>75</v>
      </c>
      <c r="E3" s="6" t="s">
        <v>86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12500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2500</v>
      </c>
      <c r="D13" s="24"/>
      <c r="F13" s="19"/>
    </row>
    <row r="14" spans="1:6" x14ac:dyDescent="0.25">
      <c r="A14" s="16" t="s">
        <v>15</v>
      </c>
      <c r="B14" s="20"/>
      <c r="C14" s="21">
        <f>C5</f>
        <v>12500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15000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210</v>
      </c>
      <c r="D18" s="26"/>
      <c r="F18" s="19"/>
    </row>
    <row r="19" spans="1:6" x14ac:dyDescent="0.25">
      <c r="A19" s="16" t="s">
        <v>73</v>
      </c>
      <c r="B19" s="6"/>
      <c r="C19" s="32">
        <f>C18*C16</f>
        <v>3150000</v>
      </c>
      <c r="D19" s="33"/>
      <c r="E19" s="70"/>
      <c r="F19" s="34"/>
    </row>
    <row r="20" spans="1:6" x14ac:dyDescent="0.25">
      <c r="A20" s="16" t="s">
        <v>24</v>
      </c>
      <c r="C20" s="35">
        <f>C19*85%</f>
        <v>2677500</v>
      </c>
      <c r="D20" s="32"/>
      <c r="F20" s="19"/>
    </row>
    <row r="21" spans="1:6" x14ac:dyDescent="0.25">
      <c r="A21" s="16" t="s">
        <v>25</v>
      </c>
      <c r="C21" s="35">
        <f>C19*70%</f>
        <v>2205000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525000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6562.5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40"/>
  <sheetViews>
    <sheetView workbookViewId="0">
      <selection activeCell="E34" sqref="E3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20" x14ac:dyDescent="0.25">
      <c r="A2" s="4">
        <v>1</v>
      </c>
      <c r="B2" s="4">
        <f t="shared" ref="B2:B16" si="0">Q2</f>
        <v>287.5</v>
      </c>
      <c r="C2" s="4">
        <f t="shared" ref="C2:C16" si="1">B2*1.2</f>
        <v>345</v>
      </c>
      <c r="D2" s="4">
        <f t="shared" ref="D2:D16" si="2">C2*1.2</f>
        <v>414</v>
      </c>
      <c r="E2" s="5">
        <f t="shared" ref="E2:E16" si="3">R2</f>
        <v>3500000</v>
      </c>
      <c r="F2" s="4">
        <f t="shared" ref="F2:F15" si="4">ROUND((E2/B2),0)</f>
        <v>12174</v>
      </c>
      <c r="G2" s="4">
        <f t="shared" ref="G2:G15" si="5">ROUND((E2/C2),0)</f>
        <v>10145</v>
      </c>
      <c r="H2" s="4">
        <f t="shared" ref="H2:H15" si="6">ROUND((E2/D2),0)</f>
        <v>8454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v>345</v>
      </c>
      <c r="Q2">
        <f t="shared" ref="Q2:Q10" si="9">P2/1.2</f>
        <v>287.5</v>
      </c>
      <c r="R2" s="2">
        <v>3500000</v>
      </c>
      <c r="S2" s="2"/>
    </row>
    <row r="3" spans="1:20" x14ac:dyDescent="0.25">
      <c r="A3" s="4">
        <v>2</v>
      </c>
      <c r="B3" s="4">
        <f t="shared" si="0"/>
        <v>303.33333333333337</v>
      </c>
      <c r="C3" s="4">
        <f t="shared" si="1"/>
        <v>364.00000000000006</v>
      </c>
      <c r="D3" s="4">
        <f t="shared" si="2"/>
        <v>436.80000000000007</v>
      </c>
      <c r="E3" s="5">
        <f t="shared" si="3"/>
        <v>3500000</v>
      </c>
      <c r="F3" s="4">
        <f t="shared" si="4"/>
        <v>11538</v>
      </c>
      <c r="G3" s="4">
        <f t="shared" si="5"/>
        <v>9615</v>
      </c>
      <c r="H3" s="4">
        <f t="shared" si="6"/>
        <v>8013</v>
      </c>
      <c r="I3" s="4">
        <f t="shared" si="7"/>
        <v>0</v>
      </c>
      <c r="J3" s="4">
        <f t="shared" si="8"/>
        <v>0</v>
      </c>
      <c r="O3">
        <v>0</v>
      </c>
      <c r="P3">
        <v>364</v>
      </c>
      <c r="Q3">
        <f t="shared" si="9"/>
        <v>303.33333333333337</v>
      </c>
      <c r="R3" s="2">
        <v>3500000</v>
      </c>
      <c r="S3" s="2"/>
    </row>
    <row r="4" spans="1:20" x14ac:dyDescent="0.25">
      <c r="A4" s="4">
        <v>3</v>
      </c>
      <c r="B4" s="4">
        <f t="shared" si="0"/>
        <v>162.32111999999998</v>
      </c>
      <c r="C4" s="4">
        <f t="shared" si="1"/>
        <v>194.78534399999998</v>
      </c>
      <c r="D4" s="4">
        <f t="shared" si="2"/>
        <v>233.74241279999995</v>
      </c>
      <c r="E4" s="5">
        <f t="shared" si="3"/>
        <v>2800000</v>
      </c>
      <c r="F4" s="4">
        <f t="shared" si="4"/>
        <v>17250</v>
      </c>
      <c r="G4" s="4">
        <f t="shared" si="5"/>
        <v>14375</v>
      </c>
      <c r="H4" s="4">
        <f t="shared" si="6"/>
        <v>11979</v>
      </c>
      <c r="I4" s="4" t="str">
        <f t="shared" si="7"/>
        <v>Shop</v>
      </c>
      <c r="J4" s="4">
        <f t="shared" si="8"/>
        <v>0</v>
      </c>
      <c r="O4">
        <v>0</v>
      </c>
      <c r="P4">
        <f t="shared" ref="P4:P10" si="10">O4/1.2</f>
        <v>0</v>
      </c>
      <c r="Q4">
        <f>15.08*10.764</f>
        <v>162.32111999999998</v>
      </c>
      <c r="R4" s="2">
        <v>2800000</v>
      </c>
      <c r="S4" s="2" t="s">
        <v>88</v>
      </c>
      <c r="T4" t="s">
        <v>90</v>
      </c>
    </row>
    <row r="5" spans="1:20" x14ac:dyDescent="0.25">
      <c r="A5" s="4">
        <v>4</v>
      </c>
      <c r="B5" s="4">
        <f t="shared" si="0"/>
        <v>175.23792</v>
      </c>
      <c r="C5" s="4">
        <f t="shared" si="1"/>
        <v>210.285504</v>
      </c>
      <c r="D5" s="4">
        <f t="shared" si="2"/>
        <v>252.3426048</v>
      </c>
      <c r="E5" s="5">
        <f t="shared" si="3"/>
        <v>1645000</v>
      </c>
      <c r="F5" s="4">
        <f t="shared" si="4"/>
        <v>9387</v>
      </c>
      <c r="G5" s="4">
        <f t="shared" si="5"/>
        <v>7823</v>
      </c>
      <c r="H5" s="4">
        <f t="shared" si="6"/>
        <v>6519</v>
      </c>
      <c r="I5" s="4">
        <f t="shared" si="7"/>
        <v>0</v>
      </c>
      <c r="J5" s="4">
        <f t="shared" si="8"/>
        <v>0</v>
      </c>
      <c r="O5">
        <v>0</v>
      </c>
      <c r="P5">
        <f t="shared" si="10"/>
        <v>0</v>
      </c>
      <c r="Q5">
        <f>16.28*10.764</f>
        <v>175.23792</v>
      </c>
      <c r="R5" s="2">
        <v>1645000</v>
      </c>
      <c r="S5" s="2" t="s">
        <v>89</v>
      </c>
    </row>
    <row r="6" spans="1:20" x14ac:dyDescent="0.25">
      <c r="A6" s="4">
        <v>5</v>
      </c>
      <c r="B6" s="4">
        <f t="shared" si="0"/>
        <v>173.51568</v>
      </c>
      <c r="C6" s="4">
        <f t="shared" si="1"/>
        <v>208.218816</v>
      </c>
      <c r="D6" s="4">
        <f t="shared" si="2"/>
        <v>249.8625792</v>
      </c>
      <c r="E6" s="5">
        <f t="shared" si="3"/>
        <v>2600000</v>
      </c>
      <c r="F6" s="77">
        <f t="shared" si="4"/>
        <v>14984</v>
      </c>
      <c r="G6" s="77">
        <f t="shared" si="5"/>
        <v>12487</v>
      </c>
      <c r="H6" s="77">
        <f t="shared" si="6"/>
        <v>10406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f t="shared" si="10"/>
        <v>0</v>
      </c>
      <c r="Q6" s="7">
        <f>16.12*10.764</f>
        <v>173.51568</v>
      </c>
      <c r="R6" s="78">
        <v>2600000</v>
      </c>
      <c r="S6" s="78" t="s">
        <v>91</v>
      </c>
    </row>
    <row r="7" spans="1:20" x14ac:dyDescent="0.25">
      <c r="A7" s="4">
        <v>6</v>
      </c>
      <c r="B7" s="4">
        <f t="shared" si="0"/>
        <v>440.97222222222229</v>
      </c>
      <c r="C7" s="4">
        <f t="shared" si="1"/>
        <v>529.16666666666674</v>
      </c>
      <c r="D7" s="4">
        <f t="shared" si="2"/>
        <v>635.00000000000011</v>
      </c>
      <c r="E7" s="5">
        <f t="shared" si="3"/>
        <v>6000000</v>
      </c>
      <c r="F7" s="4">
        <f t="shared" si="4"/>
        <v>13606</v>
      </c>
      <c r="G7" s="4">
        <f t="shared" si="5"/>
        <v>11339</v>
      </c>
      <c r="H7" s="4">
        <f t="shared" si="6"/>
        <v>9449</v>
      </c>
      <c r="I7" s="4">
        <f t="shared" si="7"/>
        <v>0</v>
      </c>
      <c r="J7" s="4">
        <f t="shared" si="8"/>
        <v>0</v>
      </c>
      <c r="O7">
        <v>635</v>
      </c>
      <c r="P7">
        <f t="shared" si="10"/>
        <v>529.16666666666674</v>
      </c>
      <c r="Q7">
        <f t="shared" si="9"/>
        <v>440.97222222222229</v>
      </c>
      <c r="R7" s="2">
        <v>6000000</v>
      </c>
      <c r="S7" s="2"/>
    </row>
    <row r="8" spans="1:20" x14ac:dyDescent="0.25">
      <c r="A8" s="4">
        <v>7</v>
      </c>
      <c r="B8" s="4">
        <f t="shared" si="0"/>
        <v>434</v>
      </c>
      <c r="C8" s="4">
        <f t="shared" si="1"/>
        <v>520.79999999999995</v>
      </c>
      <c r="D8" s="4">
        <f t="shared" si="2"/>
        <v>624.95999999999992</v>
      </c>
      <c r="E8" s="5">
        <f t="shared" si="3"/>
        <v>6300000</v>
      </c>
      <c r="F8" s="77">
        <f t="shared" si="4"/>
        <v>14516</v>
      </c>
      <c r="G8" s="77">
        <f t="shared" si="5"/>
        <v>12097</v>
      </c>
      <c r="H8" s="77">
        <f t="shared" si="6"/>
        <v>10081</v>
      </c>
      <c r="I8" s="77">
        <f t="shared" si="7"/>
        <v>0</v>
      </c>
      <c r="J8" s="77">
        <f t="shared" si="8"/>
        <v>0</v>
      </c>
      <c r="K8" s="7"/>
      <c r="L8" s="7"/>
      <c r="M8" s="7"/>
      <c r="N8" s="7"/>
      <c r="O8" s="7">
        <v>0</v>
      </c>
      <c r="P8" s="7">
        <f t="shared" si="10"/>
        <v>0</v>
      </c>
      <c r="Q8" s="7">
        <v>434</v>
      </c>
      <c r="R8" s="78">
        <v>6300000</v>
      </c>
      <c r="S8" s="2"/>
    </row>
    <row r="9" spans="1:20" x14ac:dyDescent="0.25">
      <c r="A9" s="4">
        <v>8</v>
      </c>
      <c r="B9" s="4">
        <f t="shared" si="0"/>
        <v>470</v>
      </c>
      <c r="C9" s="4">
        <f t="shared" si="1"/>
        <v>564</v>
      </c>
      <c r="D9" s="4">
        <f t="shared" si="2"/>
        <v>676.8</v>
      </c>
      <c r="E9" s="5">
        <f t="shared" si="3"/>
        <v>7000000</v>
      </c>
      <c r="F9" s="77">
        <f t="shared" si="4"/>
        <v>14894</v>
      </c>
      <c r="G9" s="77">
        <f t="shared" si="5"/>
        <v>12411</v>
      </c>
      <c r="H9" s="77">
        <f t="shared" si="6"/>
        <v>10343</v>
      </c>
      <c r="I9" s="77">
        <f t="shared" si="7"/>
        <v>0</v>
      </c>
      <c r="J9" s="77">
        <f t="shared" si="8"/>
        <v>0</v>
      </c>
      <c r="K9" s="7"/>
      <c r="L9" s="7"/>
      <c r="M9" s="7"/>
      <c r="N9" s="7"/>
      <c r="O9" s="7">
        <v>0</v>
      </c>
      <c r="P9" s="7">
        <f t="shared" si="10"/>
        <v>0</v>
      </c>
      <c r="Q9" s="7">
        <v>470</v>
      </c>
      <c r="R9" s="78">
        <v>7000000</v>
      </c>
      <c r="S9" s="2"/>
    </row>
    <row r="10" spans="1:20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20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20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20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20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20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20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74</v>
      </c>
      <c r="D28" s="72" t="s">
        <v>87</v>
      </c>
      <c r="F28" s="57" t="s">
        <v>86</v>
      </c>
      <c r="G28" s="57">
        <v>210</v>
      </c>
    </row>
    <row r="29" spans="1:19" s="10" customFormat="1" x14ac:dyDescent="0.25">
      <c r="C29" s="72" t="s">
        <v>1</v>
      </c>
      <c r="D29" s="72">
        <v>2480400</v>
      </c>
      <c r="F29" s="57" t="s">
        <v>71</v>
      </c>
      <c r="G29" s="57">
        <v>252</v>
      </c>
      <c r="H29" s="10">
        <f>G29/G28</f>
        <v>1.2</v>
      </c>
    </row>
    <row r="30" spans="1:19" s="10" customFormat="1" x14ac:dyDescent="0.25">
      <c r="F30" s="57" t="s">
        <v>72</v>
      </c>
      <c r="G30" s="57">
        <v>15000</v>
      </c>
    </row>
    <row r="31" spans="1:19" s="10" customFormat="1" x14ac:dyDescent="0.25">
      <c r="C31" s="75" t="s">
        <v>83</v>
      </c>
      <c r="D31" s="75"/>
      <c r="F31" s="75" t="s">
        <v>73</v>
      </c>
      <c r="G31" s="75">
        <f>G28*G30</f>
        <v>3150000</v>
      </c>
      <c r="H31" s="10">
        <f>G31/D29</f>
        <v>1.2699564586357039</v>
      </c>
    </row>
    <row r="32" spans="1:19" s="10" customFormat="1" x14ac:dyDescent="0.25">
      <c r="C32" s="75" t="s">
        <v>84</v>
      </c>
      <c r="D32" s="75">
        <v>252</v>
      </c>
      <c r="F32" s="75" t="s">
        <v>24</v>
      </c>
      <c r="G32" s="75">
        <f>G31*85%</f>
        <v>2677500</v>
      </c>
    </row>
    <row r="33" spans="3:7" s="10" customFormat="1" x14ac:dyDescent="0.25">
      <c r="C33" s="75" t="s">
        <v>85</v>
      </c>
      <c r="D33" s="75">
        <v>13000</v>
      </c>
      <c r="F33" s="75" t="s">
        <v>25</v>
      </c>
      <c r="G33" s="75">
        <f>G31*70%</f>
        <v>2205000</v>
      </c>
    </row>
    <row r="34" spans="3:7" s="10" customFormat="1" x14ac:dyDescent="0.25">
      <c r="C34" s="75" t="s">
        <v>73</v>
      </c>
      <c r="D34" s="75">
        <f>D32*D33</f>
        <v>3276000</v>
      </c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3"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2023-08-23T12:19:02Z</dcterms:modified>
</cp:coreProperties>
</file>