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itali Mangesh Patil\"/>
    </mc:Choice>
  </mc:AlternateContent>
  <xr:revisionPtr revIDLastSave="0" documentId="13_ncr:1_{6E7F76E3-E0F5-402D-A828-F49CDB9247F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E21" i="4" l="1"/>
  <c r="P12" i="4"/>
  <c r="H21" i="4"/>
  <c r="J19" i="4"/>
  <c r="I19" i="4"/>
  <c r="P11" i="4" l="1"/>
  <c r="P10" i="4"/>
  <c r="P9" i="4"/>
  <c r="P8" i="4"/>
  <c r="P7" i="4"/>
  <c r="P6" i="4"/>
  <c r="P5" i="4"/>
  <c r="P4" i="4"/>
  <c r="P3" i="4"/>
  <c r="P2" i="4"/>
  <c r="C15" i="4" l="1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<sst xmlns="http://schemas.openxmlformats.org/spreadsheetml/2006/main" count="41" uniqueCount="31">
  <si>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</si>
  <si>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</si>
  <si>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</si>
  <si>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</si>
  <si>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</si>
  <si>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</si>
  <si>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</si>
  <si>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</si>
  <si>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</si>
  <si>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</si>
  <si>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</si>
  <si>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</si>
  <si>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</si>
  <si>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</si>
  <si>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bua - index</t>
  </si>
  <si>
    <t>rate on ca</t>
  </si>
  <si>
    <t>fmv</t>
  </si>
  <si>
    <t>agreemne  - 29.12.20 - 2,18,50,000/-</t>
  </si>
  <si>
    <t>ls - 3.5 crs</t>
  </si>
  <si>
    <t>1 car park</t>
  </si>
  <si>
    <t>f. no. 2001, 20th floor, wing B, angan, mainak wadi,matunga west</t>
  </si>
  <si>
    <t>under const - 2023</t>
  </si>
  <si>
    <t>angan</t>
  </si>
  <si>
    <t>11.11.22</t>
  </si>
  <si>
    <t>27.01.23</t>
  </si>
  <si>
    <t>20.07.23</t>
  </si>
  <si>
    <t>25.04.23</t>
  </si>
  <si>
    <t>23.01.23</t>
  </si>
  <si>
    <t>loan - 1.10 cr</t>
  </si>
  <si>
    <t>preious report - 2022 - 2.82 crs</t>
  </si>
  <si>
    <t>incl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</si>
</sst>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E6BB7-BC1B-4D51-9AA9-995C91E35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54D34C-7685-4C91-B950-1852FFD2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DB6632-A87F-4A77-BE23-FBAA3C01F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002729-12C2-4170-81FC-754880C8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EF4D8F-1274-4979-BD8A-FC5132D0F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051B5-CD2B-424E-80C1-53C8609F6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985C3E-7725-4237-9227-E5E6BEBB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62F86F-0B15-41E9-B189-EDAF12288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A27594-F7EE-44EB-8C91-531D5E11C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FCA55-E39C-4CD0-A1C2-B56E0F17A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B62891-A81A-49A6-824B-1FA4D3228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63AD89-7804-4F56-A697-CEE7A079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435104-F910-42EF-A254-7CE8018EA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26" sqref="Q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672</v>
      </c>
      <c r="C2" s="4">
        <f>B2*1.1</f>
        <v>739.2</v>
      </c>
      <c r="D2" s="4">
        <f t="shared" ref="D2:D13" si="2">C2*1.2</f>
        <v>887.04000000000008</v>
      </c>
      <c r="E2" s="5">
        <f t="shared" ref="E2:E13" si="3">R2</f>
        <v>34500000</v>
      </c>
      <c r="F2" s="10">
        <f t="shared" ref="F2:F13" si="4">ROUND((E2/B2),0)</f>
        <v>51339</v>
      </c>
      <c r="G2" s="10">
        <f t="shared" ref="G2:G13" si="5">ROUND((E2/C2),0)</f>
        <v>46672</v>
      </c>
      <c r="H2" s="10">
        <f t="shared" ref="H2:H13" si="6">ROUND((E2/D2),0)</f>
        <v>38893</v>
      </c>
      <c r="I2" s="4" t="e">
        <f>#REF!</f>
        <v>#REF!</v>
      </c>
      <c r="J2" s="4" t="str">
        <f t="shared" ref="J2:J13" si="7">S2</f>
        <v>angan</v>
      </c>
      <c r="O2">
        <v>0</v>
      </c>
      <c r="P2">
        <f t="shared" ref="P2:P11" si="8">O2/1.2</f>
        <v>0</v>
      </c>
      <c r="Q2">
        <v>672</v>
      </c>
      <c r="R2" s="2">
        <v>34500000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672</v>
      </c>
      <c r="C3" s="4">
        <f t="shared" ref="C3:C15" si="9">B3*1.1</f>
        <v>739.2</v>
      </c>
      <c r="D3" s="4">
        <f t="shared" si="2"/>
        <v>887.04000000000008</v>
      </c>
      <c r="E3" s="5">
        <f t="shared" si="3"/>
        <v>34800000</v>
      </c>
      <c r="F3" s="10">
        <f t="shared" si="4"/>
        <v>51786</v>
      </c>
      <c r="G3" s="10">
        <f t="shared" si="5"/>
        <v>47078</v>
      </c>
      <c r="H3" s="10">
        <f t="shared" si="6"/>
        <v>39232</v>
      </c>
      <c r="I3" s="4" t="e">
        <f>#REF!</f>
        <v>#REF!</v>
      </c>
      <c r="J3" s="4" t="str">
        <f t="shared" si="7"/>
        <v>angan</v>
      </c>
      <c r="O3">
        <v>0</v>
      </c>
      <c r="P3">
        <f t="shared" si="8"/>
        <v>0</v>
      </c>
      <c r="Q3">
        <v>672</v>
      </c>
      <c r="R3" s="2">
        <v>34800000</v>
      </c>
      <c r="S3" s="8" t="s">
        <v>22</v>
      </c>
      <c r="T3" s="8"/>
    </row>
    <row r="4" spans="1:20" x14ac:dyDescent="0.25">
      <c r="A4" s="4">
        <f t="shared" si="0"/>
        <v>0</v>
      </c>
      <c r="B4" s="4">
        <f t="shared" si="1"/>
        <v>710</v>
      </c>
      <c r="C4" s="4">
        <f t="shared" si="9"/>
        <v>781.00000000000011</v>
      </c>
      <c r="D4" s="4">
        <f t="shared" si="2"/>
        <v>937.2</v>
      </c>
      <c r="E4" s="5">
        <f t="shared" si="3"/>
        <v>35000000</v>
      </c>
      <c r="F4" s="15">
        <f t="shared" si="4"/>
        <v>49296</v>
      </c>
      <c r="G4" s="10">
        <f t="shared" si="5"/>
        <v>44814</v>
      </c>
      <c r="H4" s="10">
        <f t="shared" si="6"/>
        <v>37345</v>
      </c>
      <c r="I4" s="4" t="e">
        <f>#REF!</f>
        <v>#REF!</v>
      </c>
      <c r="J4" s="4" t="str">
        <f t="shared" si="7"/>
        <v>angan</v>
      </c>
      <c r="O4">
        <v>0</v>
      </c>
      <c r="P4">
        <f t="shared" si="8"/>
        <v>0</v>
      </c>
      <c r="Q4">
        <v>710</v>
      </c>
      <c r="R4" s="2">
        <v>35000000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710</v>
      </c>
      <c r="C5" s="4">
        <f t="shared" si="9"/>
        <v>781.00000000000011</v>
      </c>
      <c r="D5" s="4">
        <f t="shared" si="2"/>
        <v>937.2</v>
      </c>
      <c r="E5" s="5">
        <f t="shared" si="3"/>
        <v>39000000</v>
      </c>
      <c r="F5" s="10">
        <f t="shared" si="4"/>
        <v>54930</v>
      </c>
      <c r="G5" s="10">
        <f t="shared" si="5"/>
        <v>49936</v>
      </c>
      <c r="H5" s="10">
        <f t="shared" si="6"/>
        <v>41613</v>
      </c>
      <c r="I5" s="4" t="e">
        <f>#REF!</f>
        <v>#REF!</v>
      </c>
      <c r="J5" s="4" t="str">
        <f t="shared" si="7"/>
        <v>angan</v>
      </c>
      <c r="O5">
        <v>0</v>
      </c>
      <c r="P5">
        <f t="shared" si="8"/>
        <v>0</v>
      </c>
      <c r="Q5">
        <v>710</v>
      </c>
      <c r="R5" s="2">
        <v>39000000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710</v>
      </c>
      <c r="C6" s="4">
        <f t="shared" si="9"/>
        <v>781.00000000000011</v>
      </c>
      <c r="D6" s="4">
        <f t="shared" si="2"/>
        <v>937.2</v>
      </c>
      <c r="E6" s="5">
        <f t="shared" si="3"/>
        <v>38700000</v>
      </c>
      <c r="F6" s="10">
        <f t="shared" si="4"/>
        <v>54507</v>
      </c>
      <c r="G6" s="10">
        <f t="shared" si="5"/>
        <v>49552</v>
      </c>
      <c r="H6" s="10">
        <f t="shared" si="6"/>
        <v>41293</v>
      </c>
      <c r="I6" s="4" t="e">
        <f>#REF!</f>
        <v>#REF!</v>
      </c>
      <c r="J6" s="4" t="str">
        <f t="shared" si="7"/>
        <v>angan</v>
      </c>
      <c r="O6">
        <v>0</v>
      </c>
      <c r="P6">
        <f t="shared" si="8"/>
        <v>0</v>
      </c>
      <c r="Q6">
        <v>710</v>
      </c>
      <c r="R6" s="2">
        <v>38700000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672</v>
      </c>
      <c r="C7" s="4">
        <f t="shared" si="9"/>
        <v>739.2</v>
      </c>
      <c r="D7" s="4">
        <f t="shared" si="2"/>
        <v>887.04000000000008</v>
      </c>
      <c r="E7" s="5">
        <f t="shared" si="3"/>
        <v>27200000</v>
      </c>
      <c r="F7" s="10">
        <f t="shared" si="4"/>
        <v>40476</v>
      </c>
      <c r="G7" s="10">
        <f t="shared" si="5"/>
        <v>36797</v>
      </c>
      <c r="H7" s="10">
        <f t="shared" si="6"/>
        <v>30664</v>
      </c>
      <c r="I7" s="4" t="e">
        <f>#REF!</f>
        <v>#REF!</v>
      </c>
      <c r="J7" s="4" t="str">
        <f t="shared" si="7"/>
        <v>11.11.22</v>
      </c>
      <c r="O7">
        <v>0</v>
      </c>
      <c r="P7">
        <f t="shared" si="8"/>
        <v>0</v>
      </c>
      <c r="Q7">
        <v>672</v>
      </c>
      <c r="R7" s="2">
        <v>27200000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672</v>
      </c>
      <c r="C8" s="4">
        <f t="shared" si="9"/>
        <v>739.2</v>
      </c>
      <c r="D8" s="4">
        <f t="shared" si="2"/>
        <v>887.04000000000008</v>
      </c>
      <c r="E8" s="5">
        <f t="shared" si="3"/>
        <v>22200000</v>
      </c>
      <c r="F8" s="10">
        <f t="shared" si="4"/>
        <v>33036</v>
      </c>
      <c r="G8" s="10">
        <f t="shared" si="5"/>
        <v>30032</v>
      </c>
      <c r="H8" s="10">
        <f t="shared" si="6"/>
        <v>25027</v>
      </c>
      <c r="I8" s="4" t="e">
        <f>#REF!</f>
        <v>#REF!</v>
      </c>
      <c r="J8" s="4" t="str">
        <f t="shared" si="7"/>
        <v>27.01.23</v>
      </c>
      <c r="O8">
        <v>0</v>
      </c>
      <c r="P8">
        <f t="shared" si="8"/>
        <v>0</v>
      </c>
      <c r="Q8">
        <v>672</v>
      </c>
      <c r="R8" s="2">
        <v>22200000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790</v>
      </c>
      <c r="C9" s="4">
        <f t="shared" si="9"/>
        <v>869.00000000000011</v>
      </c>
      <c r="D9" s="4">
        <f t="shared" si="2"/>
        <v>1042.8000000000002</v>
      </c>
      <c r="E9" s="5">
        <f t="shared" si="3"/>
        <v>26000000</v>
      </c>
      <c r="F9" s="10">
        <f t="shared" si="4"/>
        <v>32911</v>
      </c>
      <c r="G9" s="10">
        <f t="shared" si="5"/>
        <v>29919</v>
      </c>
      <c r="H9" s="10">
        <f t="shared" si="6"/>
        <v>24933</v>
      </c>
      <c r="I9" s="4" t="e">
        <f>#REF!</f>
        <v>#REF!</v>
      </c>
      <c r="J9" s="4" t="str">
        <f t="shared" si="7"/>
        <v>20.07.23</v>
      </c>
      <c r="O9">
        <v>0</v>
      </c>
      <c r="P9">
        <f t="shared" si="8"/>
        <v>0</v>
      </c>
      <c r="Q9">
        <v>790</v>
      </c>
      <c r="R9" s="2">
        <v>26000000</v>
      </c>
      <c r="S9" s="8" t="s">
        <v>25</v>
      </c>
      <c r="T9" s="8"/>
    </row>
    <row r="10" spans="1:20" x14ac:dyDescent="0.25">
      <c r="A10" s="4">
        <f t="shared" si="0"/>
        <v>0</v>
      </c>
      <c r="B10" s="4">
        <f t="shared" si="1"/>
        <v>782</v>
      </c>
      <c r="C10" s="4">
        <f t="shared" si="9"/>
        <v>860.2</v>
      </c>
      <c r="D10" s="4">
        <f t="shared" si="2"/>
        <v>1032.24</v>
      </c>
      <c r="E10" s="5">
        <f t="shared" si="3"/>
        <v>32800000</v>
      </c>
      <c r="F10" s="15">
        <f t="shared" si="4"/>
        <v>41944</v>
      </c>
      <c r="G10" s="10">
        <f t="shared" si="5"/>
        <v>38131</v>
      </c>
      <c r="H10" s="10">
        <f t="shared" si="6"/>
        <v>31776</v>
      </c>
      <c r="I10" s="4" t="e">
        <f>#REF!</f>
        <v>#REF!</v>
      </c>
      <c r="J10" s="4" t="str">
        <f t="shared" si="7"/>
        <v>25.04.23</v>
      </c>
      <c r="O10">
        <v>0</v>
      </c>
      <c r="P10">
        <f t="shared" si="8"/>
        <v>0</v>
      </c>
      <c r="Q10">
        <v>782</v>
      </c>
      <c r="R10" s="2">
        <v>32800000</v>
      </c>
      <c r="S10" s="8" t="s">
        <v>26</v>
      </c>
      <c r="T10" s="8"/>
    </row>
    <row r="11" spans="1:20" x14ac:dyDescent="0.25">
      <c r="A11" s="4">
        <f t="shared" si="0"/>
        <v>0</v>
      </c>
      <c r="B11" s="4">
        <f t="shared" si="1"/>
        <v>672</v>
      </c>
      <c r="C11" s="4">
        <f t="shared" si="9"/>
        <v>739.2</v>
      </c>
      <c r="D11" s="4">
        <f t="shared" si="2"/>
        <v>887.04000000000008</v>
      </c>
      <c r="E11" s="5">
        <f t="shared" si="3"/>
        <v>24435000</v>
      </c>
      <c r="F11" s="10">
        <f t="shared" si="4"/>
        <v>36362</v>
      </c>
      <c r="G11" s="10">
        <f t="shared" si="5"/>
        <v>33056</v>
      </c>
      <c r="H11" s="10">
        <f t="shared" si="6"/>
        <v>27547</v>
      </c>
      <c r="I11" s="4" t="e">
        <f>#REF!</f>
        <v>#REF!</v>
      </c>
      <c r="J11" s="4" t="str">
        <f t="shared" si="7"/>
        <v>23.01.23</v>
      </c>
      <c r="O11">
        <v>0</v>
      </c>
      <c r="P11">
        <f t="shared" si="8"/>
        <v>0</v>
      </c>
      <c r="Q11">
        <v>672</v>
      </c>
      <c r="R11" s="2">
        <v>24435000</v>
      </c>
      <c r="S11" s="8" t="s">
        <v>27</v>
      </c>
      <c r="T11" s="8"/>
    </row>
    <row r="12" spans="1:20" x14ac:dyDescent="0.25">
      <c r="A12" s="4">
        <f t="shared" si="0"/>
        <v>0</v>
      </c>
      <c r="B12" s="4">
        <f t="shared" si="1"/>
        <v>672</v>
      </c>
      <c r="C12" s="4">
        <f t="shared" si="9"/>
        <v>739.2</v>
      </c>
      <c r="D12" s="4">
        <f t="shared" si="2"/>
        <v>887.04000000000008</v>
      </c>
      <c r="E12" s="5">
        <f t="shared" si="3"/>
        <v>37500000</v>
      </c>
      <c r="F12" s="10">
        <f t="shared" si="4"/>
        <v>55804</v>
      </c>
      <c r="G12" s="10">
        <f t="shared" si="5"/>
        <v>50731</v>
      </c>
      <c r="H12" s="10">
        <f t="shared" si="6"/>
        <v>42275</v>
      </c>
      <c r="I12" s="4" t="e">
        <f>#REF!</f>
        <v>#REF!</v>
      </c>
      <c r="J12" s="4" t="str">
        <f t="shared" si="7"/>
        <v>angan</v>
      </c>
      <c r="O12">
        <v>0</v>
      </c>
      <c r="P12">
        <f t="shared" ref="P12:P13" si="10">O12/1.2</f>
        <v>0</v>
      </c>
      <c r="Q12">
        <v>672</v>
      </c>
      <c r="R12" s="2">
        <v>37500000</v>
      </c>
      <c r="S12" s="8" t="s">
        <v>22</v>
      </c>
      <c r="T12" s="8"/>
    </row>
    <row r="13" spans="1:20" x14ac:dyDescent="0.25">
      <c r="A13" s="4">
        <f t="shared" si="0"/>
        <v>0</v>
      </c>
      <c r="B13" s="4">
        <f t="shared" si="1"/>
        <v>710</v>
      </c>
      <c r="C13" s="4">
        <f t="shared" si="9"/>
        <v>781.00000000000011</v>
      </c>
      <c r="D13" s="4">
        <f t="shared" si="2"/>
        <v>937.2</v>
      </c>
      <c r="E13" s="5">
        <f t="shared" si="3"/>
        <v>34000000</v>
      </c>
      <c r="F13" s="15">
        <f t="shared" si="4"/>
        <v>47887</v>
      </c>
      <c r="G13" s="10">
        <f t="shared" si="5"/>
        <v>43534</v>
      </c>
      <c r="H13" s="10">
        <f t="shared" si="6"/>
        <v>36278</v>
      </c>
      <c r="I13" s="4" t="e">
        <f>#REF!</f>
        <v>#REF!</v>
      </c>
      <c r="J13" s="4" t="str">
        <f t="shared" si="7"/>
        <v>angan</v>
      </c>
      <c r="O13">
        <v>0</v>
      </c>
      <c r="P13">
        <f t="shared" si="10"/>
        <v>0</v>
      </c>
      <c r="Q13">
        <v>710</v>
      </c>
      <c r="R13" s="2">
        <v>34000000</v>
      </c>
      <c r="S13" s="8" t="s">
        <v>22</v>
      </c>
      <c r="T13" s="8"/>
    </row>
    <row r="14" spans="1:20" x14ac:dyDescent="0.25">
      <c r="A14" s="4">
        <f t="shared" si="0"/>
        <v>0</v>
      </c>
      <c r="B14" s="4">
        <f t="shared" si="1"/>
        <v>672</v>
      </c>
      <c r="C14" s="4">
        <f t="shared" si="9"/>
        <v>739.2</v>
      </c>
      <c r="D14" s="4">
        <f t="shared" ref="D14:D15" si="11">C14*1.2</f>
        <v>887.04000000000008</v>
      </c>
      <c r="E14" s="5">
        <f t="shared" ref="E14:E15" si="12">R14</f>
        <v>32000000</v>
      </c>
      <c r="F14" s="15">
        <f t="shared" ref="F14:F15" si="13">ROUND((E14/B14),0)</f>
        <v>47619</v>
      </c>
      <c r="G14" s="10">
        <f t="shared" ref="G14:G15" si="14">ROUND((E14/C14),0)</f>
        <v>43290</v>
      </c>
      <c r="H14" s="4">
        <f t="shared" ref="H14:H15" si="15">ROUND((E14/D14),0)</f>
        <v>36075</v>
      </c>
      <c r="I14" s="4" t="e">
        <f>#REF!</f>
        <v>#REF!</v>
      </c>
      <c r="J14" s="4" t="str">
        <f t="shared" ref="J14:J15" si="16">S14</f>
        <v>angan</v>
      </c>
      <c r="O14">
        <v>0</v>
      </c>
      <c r="P14">
        <f t="shared" ref="P14:P15" si="17">O14/1.2</f>
        <v>0</v>
      </c>
      <c r="Q14">
        <v>672</v>
      </c>
      <c r="R14" s="2">
        <v>32000000</v>
      </c>
      <c r="S14" s="8" t="s">
        <v>22</v>
      </c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ref="Q14:Q15" si="18">P15/1.2</f>
        <v>0</v>
      </c>
      <c r="R15" s="2">
        <v>0</v>
      </c>
      <c r="S15" s="8"/>
      <c r="T15" s="8"/>
    </row>
    <row r="17" spans="5:24" x14ac:dyDescent="0.25">
      <c r="G17" t="s">
        <v>20</v>
      </c>
    </row>
    <row r="18" spans="5:24" x14ac:dyDescent="0.25">
      <c r="G18" t="s">
        <v>13</v>
      </c>
      <c r="H18">
        <v>672</v>
      </c>
      <c r="J18" t="s">
        <v>19</v>
      </c>
    </row>
    <row r="19" spans="5:24" x14ac:dyDescent="0.25">
      <c r="G19" t="s">
        <v>14</v>
      </c>
      <c r="H19">
        <v>739</v>
      </c>
      <c r="I19">
        <f>68.7*10.764</f>
        <v>739.48680000000002</v>
      </c>
      <c r="J19">
        <f>I19/H18</f>
        <v>1.1004267857142858</v>
      </c>
    </row>
    <row r="20" spans="5:24" x14ac:dyDescent="0.25">
      <c r="G20" t="s">
        <v>15</v>
      </c>
      <c r="H20">
        <v>43000</v>
      </c>
    </row>
    <row r="21" spans="5:24" x14ac:dyDescent="0.25">
      <c r="E21">
        <f>H21*75%</f>
        <v>21672000</v>
      </c>
      <c r="G21" t="s">
        <v>16</v>
      </c>
      <c r="H21">
        <f>H20*H18</f>
        <v>28896000</v>
      </c>
      <c r="I21" t="s">
        <v>30</v>
      </c>
    </row>
    <row r="22" spans="5:24" x14ac:dyDescent="0.25">
      <c r="G22" s="6"/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28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21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G29" t="s">
        <v>29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27B5F-C853-4C7F-B256-B11C87D1C7F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2023-08-22T04:51:40Z</dcterms:modified>
</cp:coreProperties>
</file>