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Balasaheb Jondhale\"/>
    </mc:Choice>
  </mc:AlternateContent>
  <xr:revisionPtr revIDLastSave="0" documentId="13_ncr:1_{16091FA4-F244-42F4-BB47-CC4AEC954B7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1" i="4" l="1"/>
  <c r="H23" i="4" s="1"/>
  <c r="I20" i="4"/>
  <c r="I19" i="4"/>
  <c r="N22" i="4" l="1"/>
  <c r="X7" i="4"/>
  <c r="V3" i="4"/>
  <c r="V4" i="4"/>
  <c r="V8" i="4"/>
  <c r="V9" i="4"/>
  <c r="V10" i="4"/>
  <c r="V11" i="4"/>
  <c r="V12" i="4"/>
  <c r="V13" i="4"/>
  <c r="V2" i="4"/>
  <c r="U3" i="4"/>
  <c r="U4" i="4"/>
  <c r="U7" i="4"/>
  <c r="V7" i="4" s="1"/>
  <c r="U8" i="4"/>
  <c r="U9" i="4"/>
  <c r="U10" i="4"/>
  <c r="U11" i="4"/>
  <c r="U12" i="4"/>
  <c r="U13" i="4"/>
  <c r="U14" i="4"/>
  <c r="U15" i="4"/>
  <c r="U16" i="4"/>
  <c r="U17" i="4"/>
  <c r="U18" i="4"/>
  <c r="U2" i="4"/>
  <c r="E20" i="4"/>
  <c r="E22" i="4" s="1"/>
  <c r="E23" i="4" s="1"/>
  <c r="P5" i="4"/>
  <c r="Q5" i="4" s="1"/>
  <c r="U5" i="4" s="1"/>
  <c r="V5" i="4" s="1"/>
  <c r="P4" i="4"/>
  <c r="Q4" i="4" s="1"/>
  <c r="P3" i="4"/>
  <c r="P2" i="4"/>
  <c r="C15" i="4" l="1"/>
  <c r="C14" i="4"/>
  <c r="C13" i="4"/>
  <c r="C12" i="4"/>
  <c r="C11" i="4"/>
  <c r="C10" i="4"/>
  <c r="C9" i="4"/>
  <c r="C8" i="4"/>
  <c r="Q9" i="4" l="1"/>
  <c r="P9" i="4"/>
  <c r="P8" i="4"/>
  <c r="Q8" i="4" s="1"/>
  <c r="P7" i="4"/>
  <c r="Q6" i="4"/>
  <c r="U6" i="4" s="1"/>
  <c r="V6" i="4" s="1"/>
  <c r="Q13" i="4" l="1"/>
  <c r="P13" i="4"/>
  <c r="P12" i="4"/>
  <c r="Q12" i="4" s="1"/>
  <c r="Q11" i="4"/>
  <c r="P11" i="4"/>
  <c r="P10" i="4"/>
  <c r="Q10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A12" i="4"/>
  <c r="B11" i="4"/>
  <c r="A11" i="4"/>
  <c r="B10" i="4"/>
  <c r="A10" i="4"/>
  <c r="B9" i="4"/>
  <c r="A9" i="4"/>
  <c r="B8" i="4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<sst xmlns="http://schemas.openxmlformats.org/spreadsheetml/2006/main" count="34" uniqueCount="27">
  <si>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</si>
  <si>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</si>
  <si>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</si>
  <si>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</si>
  <si>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</si>
  <si>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</si>
  <si>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</si>
  <si>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</si>
  <si>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</si>
  <si>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</si>
  <si>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</si>
  <si>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</si>
  <si>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</si>
  <si>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</si>
  <si>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rate</t>
  </si>
  <si>
    <t>fmv</t>
  </si>
  <si>
    <t>O. No. 106&amp; 107 merged</t>
  </si>
  <si>
    <t>o. no. 106, 1st floor, sunrise galaxy, dombivli west</t>
  </si>
  <si>
    <t>agreement -  21.03.2018 - 13.56 lakhs</t>
  </si>
  <si>
    <t>15000 to 18000 on sa - 50% loading</t>
  </si>
  <si>
    <t>dombivali west</t>
  </si>
  <si>
    <t>21.03.23</t>
  </si>
  <si>
    <t>basemnet</t>
  </si>
  <si>
    <t>bua</t>
  </si>
  <si>
    <t>bal</t>
  </si>
  <si>
    <t>total</t>
  </si>
  <si>
    <t>yoc - 2022 - RERA site completion 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</si>
</sst>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1" fillId="3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130175</xdr:colOff>
      <xdr:row>14</xdr:row>
      <xdr:rowOff>125515</xdr:rowOff>
    </xdr:from>
    <xdr:to>
      <xdr:col>27</xdr:col>
      <xdr:colOff>47625</xdr:colOff>
      <xdr:row>36</xdr:row>
      <xdr:rowOff>179688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A630E4-6DD0-4BED-958C-1E2E698437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59775" y="3364015"/>
          <a:ext cx="7546975" cy="424517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31</xdr:col>
      <xdr:colOff>132185</xdr:colOff>
      <xdr:row>56</xdr:row>
      <xdr:rowOff>77155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0D49E9-76DE-425E-BBD3-36F944754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18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29</xdr:col>
      <xdr:colOff>607314</xdr:colOff>
      <xdr:row>58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CE83C34-F402-4C67-A4B4-0314D5932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71DD13E-71DE-4FC1-AFB3-2FB874F6D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35DE28B-31A9-4DE8-A9A1-445B2EEE7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0088C0-4985-464B-9AE3-6D666358A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8FC72D-1778-46DD-B0AC-937D895B9E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28"/>
  <sheetViews>
    <sheetView tabSelected="1" topLeftCell="A13" zoomScaleNormal="100" workbookViewId="0">
      <selection activeCell="F32" sqref="F3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6.710937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4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4" x14ac:dyDescent="0.25">
      <c r="A2" s="4">
        <f t="shared" ref="A2:A15" si="0">N2</f>
        <v>0</v>
      </c>
      <c r="B2" s="4">
        <f t="shared" ref="B2:B15" si="1">Q2</f>
        <v>260</v>
      </c>
      <c r="C2" s="4">
        <f>B2*1.2</f>
        <v>312</v>
      </c>
      <c r="D2" s="4">
        <f t="shared" ref="D2:D13" si="2">C2*1.2</f>
        <v>374.4</v>
      </c>
      <c r="E2" s="5">
        <f t="shared" ref="E2:E13" si="3">R2</f>
        <v>5800000</v>
      </c>
      <c r="F2" s="11">
        <f t="shared" ref="F2:F13" si="4">ROUND((E2/B2),0)</f>
        <v>22308</v>
      </c>
      <c r="G2" s="10">
        <f t="shared" ref="G2:G13" si="5">ROUND((E2/C2),0)</f>
        <v>18590</v>
      </c>
      <c r="H2" s="10">
        <f t="shared" ref="H2:H13" si="6">ROUND((E2/D2),0)</f>
        <v>15491</v>
      </c>
      <c r="I2" s="4" t="e">
        <f>#REF!</f>
        <v>#REF!</v>
      </c>
      <c r="J2" s="4" t="str">
        <f t="shared" ref="J2:J13" si="7">S2</f>
        <v>dombivali west</v>
      </c>
      <c r="O2">
        <v>0</v>
      </c>
      <c r="P2">
        <f t="shared" ref="P2:P6" si="8">O2/1.2</f>
        <v>0</v>
      </c>
      <c r="Q2">
        <v>260</v>
      </c>
      <c r="R2" s="2">
        <v>5800000</v>
      </c>
      <c r="S2" s="8" t="s">
        <v>20</v>
      </c>
      <c r="T2" s="8"/>
      <c r="U2">
        <f>Q2*1.5</f>
        <v>390</v>
      </c>
      <c r="V2">
        <f>R2/U2</f>
        <v>14871.794871794871</v>
      </c>
    </row>
    <row r="3" spans="1:24" x14ac:dyDescent="0.25">
      <c r="A3" s="4">
        <f t="shared" si="0"/>
        <v>0</v>
      </c>
      <c r="B3" s="4">
        <f t="shared" si="1"/>
        <v>260</v>
      </c>
      <c r="C3" s="4">
        <f t="shared" ref="C3:C15" si="9">B3*1.2</f>
        <v>312</v>
      </c>
      <c r="D3" s="4">
        <f t="shared" si="2"/>
        <v>374.4</v>
      </c>
      <c r="E3" s="5">
        <f t="shared" si="3"/>
        <v>5220000</v>
      </c>
      <c r="F3" s="11">
        <f t="shared" si="4"/>
        <v>20077</v>
      </c>
      <c r="G3" s="10">
        <f t="shared" si="5"/>
        <v>16731</v>
      </c>
      <c r="H3" s="10">
        <f t="shared" si="6"/>
        <v>13942</v>
      </c>
      <c r="I3" s="4" t="e">
        <f>#REF!</f>
        <v>#REF!</v>
      </c>
      <c r="J3" s="4" t="str">
        <f t="shared" si="7"/>
        <v>dombivali west</v>
      </c>
      <c r="O3">
        <v>0</v>
      </c>
      <c r="P3">
        <f t="shared" si="8"/>
        <v>0</v>
      </c>
      <c r="Q3">
        <v>260</v>
      </c>
      <c r="R3" s="2">
        <v>5220000</v>
      </c>
      <c r="S3" s="8" t="s">
        <v>20</v>
      </c>
      <c r="T3" s="8"/>
      <c r="U3">
        <f t="shared" ref="U3:U18" si="10">Q3*1.5</f>
        <v>390</v>
      </c>
      <c r="V3">
        <f t="shared" ref="V3:V13" si="11">R3/U3</f>
        <v>13384.615384615385</v>
      </c>
    </row>
    <row r="4" spans="1:24" x14ac:dyDescent="0.25">
      <c r="A4" s="4">
        <f t="shared" si="0"/>
        <v>0</v>
      </c>
      <c r="B4" s="4">
        <f t="shared" si="1"/>
        <v>90.277777777777786</v>
      </c>
      <c r="C4" s="4">
        <f t="shared" si="9"/>
        <v>108.33333333333334</v>
      </c>
      <c r="D4" s="4">
        <f t="shared" si="2"/>
        <v>130</v>
      </c>
      <c r="E4" s="5">
        <f t="shared" si="3"/>
        <v>1850000</v>
      </c>
      <c r="F4" s="11">
        <f t="shared" si="4"/>
        <v>20492</v>
      </c>
      <c r="G4" s="10">
        <f t="shared" si="5"/>
        <v>17077</v>
      </c>
      <c r="H4" s="10">
        <f t="shared" si="6"/>
        <v>14231</v>
      </c>
      <c r="I4" s="4" t="e">
        <f>#REF!</f>
        <v>#REF!</v>
      </c>
      <c r="J4" s="4" t="str">
        <f t="shared" si="7"/>
        <v>dombivali west</v>
      </c>
      <c r="O4">
        <v>130</v>
      </c>
      <c r="P4">
        <f t="shared" si="8"/>
        <v>108.33333333333334</v>
      </c>
      <c r="Q4">
        <f t="shared" ref="Q2:Q6" si="12">P4/1.2</f>
        <v>90.277777777777786</v>
      </c>
      <c r="R4" s="2">
        <v>1850000</v>
      </c>
      <c r="S4" s="8" t="s">
        <v>20</v>
      </c>
      <c r="T4" s="8"/>
      <c r="U4">
        <f t="shared" si="10"/>
        <v>135.41666666666669</v>
      </c>
      <c r="V4">
        <f t="shared" si="11"/>
        <v>13661.538461538459</v>
      </c>
    </row>
    <row r="5" spans="1:24" x14ac:dyDescent="0.25">
      <c r="A5" s="4">
        <f t="shared" si="0"/>
        <v>0</v>
      </c>
      <c r="B5" s="4">
        <f t="shared" si="1"/>
        <v>277.77777777777783</v>
      </c>
      <c r="C5" s="4">
        <f t="shared" si="9"/>
        <v>333.33333333333337</v>
      </c>
      <c r="D5" s="4">
        <f t="shared" si="2"/>
        <v>400.00000000000006</v>
      </c>
      <c r="E5" s="5">
        <f t="shared" si="3"/>
        <v>5670000</v>
      </c>
      <c r="F5" s="11">
        <f t="shared" si="4"/>
        <v>20412</v>
      </c>
      <c r="G5" s="10">
        <f t="shared" si="5"/>
        <v>17010</v>
      </c>
      <c r="H5" s="10">
        <f t="shared" si="6"/>
        <v>14175</v>
      </c>
      <c r="I5" s="4" t="e">
        <f>#REF!</f>
        <v>#REF!</v>
      </c>
      <c r="J5" s="4" t="str">
        <f t="shared" si="7"/>
        <v>dombivali west</v>
      </c>
      <c r="O5">
        <v>400</v>
      </c>
      <c r="P5">
        <f t="shared" si="8"/>
        <v>333.33333333333337</v>
      </c>
      <c r="Q5">
        <f t="shared" si="12"/>
        <v>277.77777777777783</v>
      </c>
      <c r="R5" s="2">
        <v>5670000</v>
      </c>
      <c r="S5" s="8" t="s">
        <v>20</v>
      </c>
      <c r="T5" s="8"/>
      <c r="U5">
        <f t="shared" si="10"/>
        <v>416.66666666666674</v>
      </c>
      <c r="V5">
        <f t="shared" si="11"/>
        <v>13607.999999999998</v>
      </c>
    </row>
    <row r="6" spans="1:24" x14ac:dyDescent="0.25">
      <c r="A6" s="4">
        <f t="shared" si="0"/>
        <v>0</v>
      </c>
      <c r="B6" s="4">
        <f t="shared" si="1"/>
        <v>183.33333333333334</v>
      </c>
      <c r="C6" s="4">
        <f t="shared" si="9"/>
        <v>220</v>
      </c>
      <c r="D6" s="4">
        <f t="shared" si="2"/>
        <v>264</v>
      </c>
      <c r="E6" s="5">
        <f t="shared" si="3"/>
        <v>4100000</v>
      </c>
      <c r="F6" s="11">
        <f t="shared" si="4"/>
        <v>22364</v>
      </c>
      <c r="G6" s="10">
        <f t="shared" si="5"/>
        <v>18636</v>
      </c>
      <c r="H6" s="10">
        <f t="shared" si="6"/>
        <v>15530</v>
      </c>
      <c r="I6" s="4" t="e">
        <f>#REF!</f>
        <v>#REF!</v>
      </c>
      <c r="J6" s="4">
        <f t="shared" si="7"/>
        <v>0</v>
      </c>
      <c r="O6">
        <v>0</v>
      </c>
      <c r="P6">
        <v>220</v>
      </c>
      <c r="Q6">
        <f t="shared" ref="Q2:Q9" si="13">P6/1.2</f>
        <v>183.33333333333334</v>
      </c>
      <c r="R6" s="2">
        <v>4100000</v>
      </c>
      <c r="S6" s="8"/>
      <c r="T6" s="8"/>
      <c r="U6">
        <f t="shared" si="10"/>
        <v>275</v>
      </c>
      <c r="V6">
        <f t="shared" si="11"/>
        <v>14909.09090909091</v>
      </c>
    </row>
    <row r="7" spans="1:24" x14ac:dyDescent="0.25">
      <c r="A7" s="4">
        <f t="shared" si="0"/>
        <v>0</v>
      </c>
      <c r="B7" s="4">
        <f t="shared" si="1"/>
        <v>425</v>
      </c>
      <c r="C7" s="4">
        <f t="shared" si="9"/>
        <v>510</v>
      </c>
      <c r="D7" s="4">
        <f t="shared" si="2"/>
        <v>612</v>
      </c>
      <c r="E7" s="5">
        <f t="shared" si="3"/>
        <v>900000</v>
      </c>
      <c r="F7" s="10">
        <f t="shared" si="4"/>
        <v>2118</v>
      </c>
      <c r="G7" s="10">
        <f t="shared" si="5"/>
        <v>1765</v>
      </c>
      <c r="H7" s="10">
        <f t="shared" si="6"/>
        <v>1471</v>
      </c>
      <c r="I7" s="4" t="e">
        <f>#REF!</f>
        <v>#REF!</v>
      </c>
      <c r="J7" s="4" t="str">
        <f t="shared" si="7"/>
        <v>21.03.23</v>
      </c>
      <c r="O7">
        <v>0</v>
      </c>
      <c r="P7">
        <f t="shared" ref="P2:P9" si="14">O7/1.2</f>
        <v>0</v>
      </c>
      <c r="Q7">
        <v>425</v>
      </c>
      <c r="R7" s="2">
        <v>900000</v>
      </c>
      <c r="S7" s="8" t="s">
        <v>21</v>
      </c>
      <c r="T7" s="8" t="s">
        <v>22</v>
      </c>
      <c r="U7">
        <f t="shared" si="10"/>
        <v>637.5</v>
      </c>
      <c r="V7">
        <f t="shared" si="11"/>
        <v>1411.7647058823529</v>
      </c>
      <c r="W7">
        <v>2666560</v>
      </c>
      <c r="X7">
        <f>W7/Q7</f>
        <v>6274.2588235294115</v>
      </c>
    </row>
    <row r="8" spans="1:24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4"/>
        <v>0</v>
      </c>
      <c r="Q8">
        <f t="shared" si="13"/>
        <v>0</v>
      </c>
      <c r="R8" s="2">
        <v>0</v>
      </c>
      <c r="S8" s="8"/>
      <c r="T8" s="8"/>
      <c r="U8">
        <f t="shared" si="10"/>
        <v>0</v>
      </c>
      <c r="V8" t="e">
        <f t="shared" si="11"/>
        <v>#DIV/0!</v>
      </c>
    </row>
    <row r="9" spans="1:24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14"/>
        <v>0</v>
      </c>
      <c r="Q9">
        <f t="shared" si="13"/>
        <v>0</v>
      </c>
      <c r="R9" s="2">
        <v>0</v>
      </c>
      <c r="S9" s="8"/>
      <c r="T9" s="8"/>
      <c r="U9">
        <f t="shared" si="10"/>
        <v>0</v>
      </c>
      <c r="V9" t="e">
        <f t="shared" si="11"/>
        <v>#DIV/0!</v>
      </c>
    </row>
    <row r="10" spans="1:24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4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ref="P10:P13" si="15">O10/1.2</f>
        <v>0</v>
      </c>
      <c r="Q10">
        <f t="shared" ref="Q10:Q13" si="16">P10/1.2</f>
        <v>0</v>
      </c>
      <c r="R10" s="2">
        <v>0</v>
      </c>
      <c r="S10" s="8"/>
      <c r="T10" s="8"/>
      <c r="U10">
        <f t="shared" si="10"/>
        <v>0</v>
      </c>
      <c r="V10" t="e">
        <f t="shared" si="11"/>
        <v>#DIV/0!</v>
      </c>
    </row>
    <row r="11" spans="1:24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4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5"/>
        <v>0</v>
      </c>
      <c r="Q11">
        <f t="shared" si="16"/>
        <v>0</v>
      </c>
      <c r="R11" s="2">
        <v>0</v>
      </c>
      <c r="S11" s="8"/>
      <c r="T11" s="8"/>
      <c r="U11">
        <f t="shared" si="10"/>
        <v>0</v>
      </c>
      <c r="V11" t="e">
        <f t="shared" si="11"/>
        <v>#DIV/0!</v>
      </c>
    </row>
    <row r="12" spans="1:24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4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5"/>
        <v>0</v>
      </c>
      <c r="Q12">
        <f t="shared" si="16"/>
        <v>0</v>
      </c>
      <c r="R12" s="2">
        <v>0</v>
      </c>
      <c r="S12" s="8"/>
      <c r="T12" s="8"/>
      <c r="U12">
        <f t="shared" si="10"/>
        <v>0</v>
      </c>
      <c r="V12" t="e">
        <f t="shared" si="11"/>
        <v>#DIV/0!</v>
      </c>
    </row>
    <row r="13" spans="1:24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4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15"/>
        <v>0</v>
      </c>
      <c r="Q13">
        <f t="shared" si="16"/>
        <v>0</v>
      </c>
      <c r="R13" s="2">
        <v>0</v>
      </c>
      <c r="S13" s="8"/>
      <c r="T13" s="8"/>
      <c r="U13">
        <f t="shared" si="10"/>
        <v>0</v>
      </c>
      <c r="V13" t="e">
        <f t="shared" si="11"/>
        <v>#DIV/0!</v>
      </c>
    </row>
    <row r="14" spans="1:24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7">C14*1.2</f>
        <v>0</v>
      </c>
      <c r="E14" s="5">
        <f t="shared" ref="E14:E15" si="18">R14</f>
        <v>0</v>
      </c>
      <c r="F14" s="10" t="e">
        <f t="shared" ref="F14:F15" si="19">ROUND((E14/B14),0)</f>
        <v>#DIV/0!</v>
      </c>
      <c r="G14" s="10" t="e">
        <f t="shared" ref="G14:G15" si="20">ROUND((E14/C14),0)</f>
        <v>#DIV/0!</v>
      </c>
      <c r="H14" s="4" t="e">
        <f t="shared" ref="H14:H15" si="21">ROUND((E14/D14),0)</f>
        <v>#DIV/0!</v>
      </c>
      <c r="I14" s="4" t="e">
        <f>#REF!</f>
        <v>#REF!</v>
      </c>
      <c r="J14" s="4">
        <f t="shared" ref="J14:J15" si="22">S14</f>
        <v>0</v>
      </c>
      <c r="O14">
        <v>0</v>
      </c>
      <c r="P14">
        <f t="shared" ref="P14:P15" si="23">O14/1.2</f>
        <v>0</v>
      </c>
      <c r="Q14">
        <f t="shared" ref="Q14:Q15" si="24">P14/1.2</f>
        <v>0</v>
      </c>
      <c r="R14" s="2">
        <v>0</v>
      </c>
      <c r="S14" s="8"/>
      <c r="T14" s="8"/>
      <c r="U14">
        <f t="shared" si="10"/>
        <v>0</v>
      </c>
    </row>
    <row r="15" spans="1:24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7"/>
        <v>0</v>
      </c>
      <c r="E15" s="5">
        <f t="shared" si="18"/>
        <v>0</v>
      </c>
      <c r="F15" s="10" t="e">
        <f t="shared" si="19"/>
        <v>#DIV/0!</v>
      </c>
      <c r="G15" s="4" t="e">
        <f t="shared" si="20"/>
        <v>#DIV/0!</v>
      </c>
      <c r="H15" s="4" t="e">
        <f t="shared" si="21"/>
        <v>#DIV/0!</v>
      </c>
      <c r="I15" s="4" t="e">
        <f>#REF!</f>
        <v>#REF!</v>
      </c>
      <c r="J15" s="4">
        <f t="shared" si="22"/>
        <v>0</v>
      </c>
      <c r="O15">
        <v>0</v>
      </c>
      <c r="P15">
        <f t="shared" si="23"/>
        <v>0</v>
      </c>
      <c r="Q15">
        <f t="shared" si="24"/>
        <v>0</v>
      </c>
      <c r="R15" s="2">
        <v>0</v>
      </c>
      <c r="S15" s="8"/>
      <c r="T15" s="8"/>
      <c r="U15">
        <f t="shared" si="10"/>
        <v>0</v>
      </c>
    </row>
    <row r="16" spans="1:24" x14ac:dyDescent="0.25">
      <c r="U16">
        <f t="shared" si="10"/>
        <v>0</v>
      </c>
    </row>
    <row r="17" spans="5:21" x14ac:dyDescent="0.25">
      <c r="U17">
        <f t="shared" si="10"/>
        <v>0</v>
      </c>
    </row>
    <row r="18" spans="5:21" x14ac:dyDescent="0.25">
      <c r="G18" t="s">
        <v>17</v>
      </c>
      <c r="U18">
        <f t="shared" si="10"/>
        <v>0</v>
      </c>
    </row>
    <row r="19" spans="5:21" x14ac:dyDescent="0.25">
      <c r="G19" t="s">
        <v>13</v>
      </c>
      <c r="H19">
        <v>117</v>
      </c>
      <c r="I19">
        <f>10.9*10.764</f>
        <v>117.32759999999999</v>
      </c>
    </row>
    <row r="20" spans="5:21" x14ac:dyDescent="0.25">
      <c r="E20">
        <f>H20*1.5</f>
        <v>36</v>
      </c>
      <c r="G20" t="s">
        <v>24</v>
      </c>
      <c r="H20">
        <v>24</v>
      </c>
      <c r="I20">
        <f>2.27*10.764</f>
        <v>24.434279999999998</v>
      </c>
      <c r="O20" t="s">
        <v>13</v>
      </c>
      <c r="P20">
        <v>126</v>
      </c>
    </row>
    <row r="21" spans="5:21" x14ac:dyDescent="0.25">
      <c r="E21">
        <v>15000</v>
      </c>
      <c r="G21" t="s">
        <v>25</v>
      </c>
      <c r="H21">
        <f>H20+H19</f>
        <v>141</v>
      </c>
    </row>
    <row r="22" spans="5:21" x14ac:dyDescent="0.25">
      <c r="E22">
        <f>E21*E20</f>
        <v>540000</v>
      </c>
      <c r="G22" t="s">
        <v>14</v>
      </c>
      <c r="H22">
        <v>21500</v>
      </c>
      <c r="J22" t="s">
        <v>23</v>
      </c>
      <c r="N22">
        <f>141*1.2</f>
        <v>169.2</v>
      </c>
    </row>
    <row r="23" spans="5:21" x14ac:dyDescent="0.25">
      <c r="E23">
        <f>E22/H20</f>
        <v>22500</v>
      </c>
      <c r="G23" t="s">
        <v>15</v>
      </c>
      <c r="H23">
        <f>H22*H21</f>
        <v>3031500</v>
      </c>
    </row>
    <row r="25" spans="5:21" x14ac:dyDescent="0.25">
      <c r="G25" t="s">
        <v>16</v>
      </c>
    </row>
    <row r="26" spans="5:21" x14ac:dyDescent="0.25">
      <c r="G26" t="s">
        <v>19</v>
      </c>
    </row>
    <row r="27" spans="5:21" x14ac:dyDescent="0.25">
      <c r="G27" t="s">
        <v>18</v>
      </c>
    </row>
    <row r="28" spans="5:21" x14ac:dyDescent="0.25">
      <c r="G28" t="s">
        <v>26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L35" sqref="L35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T17" sqref="T17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="85" zoomScaleNormal="85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A6" sqref="A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E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="70" zoomScaleNormal="7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2023-08-19T12:00:16Z</dcterms:modified>
</cp:coreProperties>
</file>