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ilan Ajit Rane\"/>
    </mc:Choice>
  </mc:AlternateContent>
  <xr:revisionPtr revIDLastSave="0" documentId="13_ncr:1_{4A7964E8-B554-4BA3-8EF9-6540042CB2D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J19" i="4" l="1"/>
  <c r="Q39" i="4"/>
  <c r="Q40" i="4" s="1"/>
  <c r="J21" i="4"/>
  <c r="Q37" i="4"/>
  <c r="Q36" i="4"/>
  <c r="Q35" i="4"/>
  <c r="Q34" i="4"/>
  <c r="Q32" i="4"/>
  <c r="Q31" i="4"/>
  <c r="Q30" i="4"/>
  <c r="Q29" i="4"/>
  <c r="Q28" i="4"/>
  <c r="Q27" i="4"/>
  <c r="Q26" i="4"/>
  <c r="Q25" i="4"/>
  <c r="Q24" i="4"/>
  <c r="Q23" i="4"/>
  <c r="Q22" i="4"/>
  <c r="Q21" i="4"/>
  <c r="E22" i="4" l="1"/>
  <c r="E21" i="4"/>
  <c r="E19" i="4"/>
  <c r="I19" i="4"/>
  <c r="P11" i="4"/>
  <c r="Q11" i="4" s="1"/>
  <c r="P10" i="4"/>
  <c r="P9" i="4"/>
  <c r="P8" i="4"/>
  <c r="P7" i="4"/>
  <c r="P6" i="4"/>
  <c r="P5" i="4"/>
  <c r="P4" i="4"/>
  <c r="P3" i="4"/>
  <c r="P2" i="4"/>
  <c r="C12" i="4" l="1"/>
  <c r="C13" i="4"/>
  <c r="C14" i="4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<sst xmlns="http://schemas.openxmlformats.org/spreadsheetml/2006/main" count="37" uniqueCount="26">
  <si>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</si>
  <si>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</si>
  <si>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</si>
  <si>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</si>
  <si>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</si>
  <si>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</si>
  <si>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</si>
  <si>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</si>
  <si>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</si>
  <si>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</si>
  <si>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</si>
  <si>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</si>
  <si>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</si>
  <si>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</si>
  <si>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</si>
  <si>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f.no. 32, 3rd floor, D Wing, Kalpataru Aura, LBS Marg, ghatkopar west</t>
  </si>
  <si>
    <t>agreement -  2009 - 86,13,430/-</t>
  </si>
  <si>
    <t>yoc - 2007 - full CC</t>
  </si>
  <si>
    <t>kalpataru aura</t>
  </si>
  <si>
    <t>mca</t>
  </si>
  <si>
    <t>bal</t>
  </si>
  <si>
    <t>total</t>
  </si>
  <si>
    <t>32000 to 34000/- on ca</t>
  </si>
  <si>
    <t>ca</t>
  </si>
  <si>
    <t>1 basement car park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</si>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</sst>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C417BC-C11D-4D3D-9EAD-6772628AD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4C04D8-5AA2-4A89-BC96-C55A9F5E9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24EE4-DFDF-4632-A9F0-F68EB968B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B12B19-47D0-45A7-9DEC-BC59FDC01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584B34-67E3-4E57-B62D-0870797F7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D7729D-A4B2-4CB7-AA21-DD4A156AB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42F7CA-3C7E-4306-89FC-EA88EFAC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8CB372-4328-4DEA-A99A-BCDAF50F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AC23AC-9D48-470A-85F3-E1AA0DA25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885</v>
      </c>
      <c r="C2" s="4">
        <f>B2*1.1</f>
        <v>973.50000000000011</v>
      </c>
      <c r="D2" s="4">
        <f t="shared" ref="D2:D13" si="2">C2*1.2</f>
        <v>1168.2</v>
      </c>
      <c r="E2" s="5">
        <f t="shared" ref="E2:E13" si="3">R2</f>
        <v>28500000</v>
      </c>
      <c r="F2" s="10">
        <f t="shared" ref="F2:F13" si="4">ROUND((E2/B2),0)</f>
        <v>32203</v>
      </c>
      <c r="G2" s="15">
        <f t="shared" ref="G2:G13" si="5">ROUND((E2/C2),0)</f>
        <v>29276</v>
      </c>
      <c r="H2" s="10">
        <f t="shared" ref="H2:H13" si="6">ROUND((E2/D2),0)</f>
        <v>24397</v>
      </c>
      <c r="I2" s="4" t="e">
        <f>#REF!</f>
        <v>#REF!</v>
      </c>
      <c r="J2" s="4" t="str">
        <f t="shared" ref="J2:J13" si="7">S2</f>
        <v>kalpataru aura</v>
      </c>
      <c r="O2">
        <v>0</v>
      </c>
      <c r="P2">
        <f t="shared" ref="P2:P11" si="8">O2/1.2</f>
        <v>0</v>
      </c>
      <c r="Q2">
        <v>885</v>
      </c>
      <c r="R2" s="2">
        <v>28500000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885</v>
      </c>
      <c r="C3" s="4">
        <f t="shared" ref="C3:C15" si="9">B3*1.1</f>
        <v>973.50000000000011</v>
      </c>
      <c r="D3" s="4">
        <f t="shared" si="2"/>
        <v>1168.2</v>
      </c>
      <c r="E3" s="5">
        <f t="shared" si="3"/>
        <v>28600000</v>
      </c>
      <c r="F3" s="10">
        <f t="shared" si="4"/>
        <v>32316</v>
      </c>
      <c r="G3" s="15">
        <f t="shared" si="5"/>
        <v>29379</v>
      </c>
      <c r="H3" s="10">
        <f t="shared" si="6"/>
        <v>24482</v>
      </c>
      <c r="I3" s="4" t="e">
        <f>#REF!</f>
        <v>#REF!</v>
      </c>
      <c r="J3" s="4" t="str">
        <f t="shared" si="7"/>
        <v>kalpataru aura</v>
      </c>
      <c r="O3">
        <v>0</v>
      </c>
      <c r="P3">
        <f t="shared" si="8"/>
        <v>0</v>
      </c>
      <c r="Q3">
        <v>885</v>
      </c>
      <c r="R3" s="2">
        <v>28600000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875</v>
      </c>
      <c r="C4" s="4">
        <f t="shared" si="9"/>
        <v>962.50000000000011</v>
      </c>
      <c r="D4" s="4">
        <f t="shared" si="2"/>
        <v>1155</v>
      </c>
      <c r="E4" s="5">
        <f t="shared" si="3"/>
        <v>29500000</v>
      </c>
      <c r="F4" s="10">
        <f t="shared" si="4"/>
        <v>33714</v>
      </c>
      <c r="G4" s="10">
        <f t="shared" si="5"/>
        <v>30649</v>
      </c>
      <c r="H4" s="10">
        <f t="shared" si="6"/>
        <v>25541</v>
      </c>
      <c r="I4" s="10" t="e">
        <f>#REF!</f>
        <v>#REF!</v>
      </c>
      <c r="J4" s="4" t="str">
        <f t="shared" si="7"/>
        <v>kalpataru aura</v>
      </c>
      <c r="O4">
        <v>0</v>
      </c>
      <c r="P4">
        <f t="shared" si="8"/>
        <v>0</v>
      </c>
      <c r="Q4">
        <v>875</v>
      </c>
      <c r="R4" s="2">
        <v>29500000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845</v>
      </c>
      <c r="C5" s="4">
        <f t="shared" si="9"/>
        <v>929.50000000000011</v>
      </c>
      <c r="D5" s="4">
        <f t="shared" si="2"/>
        <v>1115.4000000000001</v>
      </c>
      <c r="E5" s="5">
        <f t="shared" si="3"/>
        <v>29500000</v>
      </c>
      <c r="F5" s="10">
        <f t="shared" si="4"/>
        <v>34911</v>
      </c>
      <c r="G5" s="10">
        <f t="shared" si="5"/>
        <v>31737</v>
      </c>
      <c r="H5" s="10">
        <f t="shared" si="6"/>
        <v>26448</v>
      </c>
      <c r="I5" s="10" t="e">
        <f>#REF!</f>
        <v>#REF!</v>
      </c>
      <c r="J5" s="4" t="str">
        <f t="shared" si="7"/>
        <v>kalpataru aura</v>
      </c>
      <c r="O5">
        <v>0</v>
      </c>
      <c r="P5">
        <f t="shared" si="8"/>
        <v>0</v>
      </c>
      <c r="Q5">
        <v>845</v>
      </c>
      <c r="R5" s="2">
        <v>29500000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870</v>
      </c>
      <c r="C6" s="4">
        <f t="shared" si="9"/>
        <v>957.00000000000011</v>
      </c>
      <c r="D6" s="4">
        <f t="shared" si="2"/>
        <v>1148.4000000000001</v>
      </c>
      <c r="E6" s="5">
        <f t="shared" si="3"/>
        <v>30000000</v>
      </c>
      <c r="F6" s="10">
        <f t="shared" si="4"/>
        <v>34483</v>
      </c>
      <c r="G6" s="10">
        <f t="shared" si="5"/>
        <v>31348</v>
      </c>
      <c r="H6" s="10">
        <f t="shared" si="6"/>
        <v>26123</v>
      </c>
      <c r="I6" s="10" t="e">
        <f>#REF!</f>
        <v>#REF!</v>
      </c>
      <c r="J6" s="4" t="str">
        <f t="shared" si="7"/>
        <v>kalpataru aura</v>
      </c>
      <c r="O6">
        <v>0</v>
      </c>
      <c r="P6">
        <f t="shared" si="8"/>
        <v>0</v>
      </c>
      <c r="Q6">
        <v>870</v>
      </c>
      <c r="R6" s="2">
        <v>30000000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940</v>
      </c>
      <c r="C7" s="4">
        <f t="shared" si="9"/>
        <v>1034</v>
      </c>
      <c r="D7" s="4">
        <f t="shared" si="2"/>
        <v>1240.8</v>
      </c>
      <c r="E7" s="5">
        <f t="shared" si="3"/>
        <v>28000000</v>
      </c>
      <c r="F7" s="10">
        <f t="shared" si="4"/>
        <v>29787</v>
      </c>
      <c r="G7" s="15">
        <f t="shared" si="5"/>
        <v>27079</v>
      </c>
      <c r="H7" s="10">
        <f t="shared" si="6"/>
        <v>22566</v>
      </c>
      <c r="I7" s="10" t="e">
        <f>#REF!</f>
        <v>#REF!</v>
      </c>
      <c r="J7" s="4" t="str">
        <f t="shared" si="7"/>
        <v>kalpataru aura</v>
      </c>
      <c r="O7">
        <v>0</v>
      </c>
      <c r="P7">
        <f t="shared" si="8"/>
        <v>0</v>
      </c>
      <c r="Q7">
        <v>940</v>
      </c>
      <c r="R7" s="2">
        <v>28000000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980</v>
      </c>
      <c r="C8" s="4">
        <f t="shared" si="9"/>
        <v>1078</v>
      </c>
      <c r="D8" s="4">
        <f t="shared" si="2"/>
        <v>1293.5999999999999</v>
      </c>
      <c r="E8" s="5">
        <f t="shared" si="3"/>
        <v>28000000</v>
      </c>
      <c r="F8" s="10">
        <f t="shared" si="4"/>
        <v>28571</v>
      </c>
      <c r="G8" s="10">
        <f t="shared" si="5"/>
        <v>25974</v>
      </c>
      <c r="H8" s="10">
        <f t="shared" si="6"/>
        <v>21645</v>
      </c>
      <c r="I8" s="10" t="e">
        <f>#REF!</f>
        <v>#REF!</v>
      </c>
      <c r="J8" s="4" t="str">
        <f t="shared" si="7"/>
        <v>kalpataru aura</v>
      </c>
      <c r="O8">
        <v>0</v>
      </c>
      <c r="P8">
        <f t="shared" si="8"/>
        <v>0</v>
      </c>
      <c r="Q8">
        <v>980</v>
      </c>
      <c r="R8" s="2">
        <v>28000000</v>
      </c>
      <c r="S8" s="8" t="s">
        <v>18</v>
      </c>
      <c r="T8" s="8"/>
    </row>
    <row r="9" spans="1:20" x14ac:dyDescent="0.25">
      <c r="A9" s="4">
        <f t="shared" si="0"/>
        <v>0</v>
      </c>
      <c r="B9" s="4">
        <f t="shared" si="1"/>
        <v>865</v>
      </c>
      <c r="C9" s="4">
        <f t="shared" si="9"/>
        <v>951.50000000000011</v>
      </c>
      <c r="D9" s="4">
        <f t="shared" si="2"/>
        <v>1141.8000000000002</v>
      </c>
      <c r="E9" s="5">
        <f t="shared" si="3"/>
        <v>24900000</v>
      </c>
      <c r="F9" s="10">
        <f t="shared" si="4"/>
        <v>28786</v>
      </c>
      <c r="G9" s="10">
        <f t="shared" si="5"/>
        <v>26169</v>
      </c>
      <c r="H9" s="10">
        <f t="shared" si="6"/>
        <v>21808</v>
      </c>
      <c r="I9" s="10" t="e">
        <f>#REF!</f>
        <v>#REF!</v>
      </c>
      <c r="J9" s="4" t="str">
        <f t="shared" si="7"/>
        <v>kalpataru aura</v>
      </c>
      <c r="O9">
        <v>0</v>
      </c>
      <c r="P9">
        <f t="shared" si="8"/>
        <v>0</v>
      </c>
      <c r="Q9">
        <v>865</v>
      </c>
      <c r="R9" s="2">
        <v>24900000</v>
      </c>
      <c r="S9" s="8" t="s">
        <v>18</v>
      </c>
      <c r="T9" s="8"/>
    </row>
    <row r="10" spans="1:20" x14ac:dyDescent="0.25">
      <c r="A10" s="4">
        <f t="shared" si="0"/>
        <v>0</v>
      </c>
      <c r="B10" s="4">
        <f t="shared" si="1"/>
        <v>850</v>
      </c>
      <c r="C10" s="4">
        <f t="shared" si="9"/>
        <v>935.00000000000011</v>
      </c>
      <c r="D10" s="4">
        <f t="shared" si="2"/>
        <v>1122</v>
      </c>
      <c r="E10" s="5">
        <f t="shared" si="3"/>
        <v>27500000</v>
      </c>
      <c r="F10" s="10">
        <f t="shared" si="4"/>
        <v>32353</v>
      </c>
      <c r="G10" s="15">
        <f t="shared" si="5"/>
        <v>29412</v>
      </c>
      <c r="H10" s="10">
        <f t="shared" si="6"/>
        <v>24510</v>
      </c>
      <c r="I10" s="10" t="e">
        <f>#REF!</f>
        <v>#REF!</v>
      </c>
      <c r="J10" s="4" t="str">
        <f t="shared" si="7"/>
        <v>kalpataru aura</v>
      </c>
      <c r="O10">
        <v>0</v>
      </c>
      <c r="P10">
        <f t="shared" si="8"/>
        <v>0</v>
      </c>
      <c r="Q10">
        <v>850</v>
      </c>
      <c r="R10" s="2">
        <v>27500000</v>
      </c>
      <c r="S10" s="8" t="s">
        <v>18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15</v>
      </c>
    </row>
    <row r="18" spans="5:24" x14ac:dyDescent="0.25">
      <c r="G18" t="s">
        <v>23</v>
      </c>
      <c r="H18">
        <v>845</v>
      </c>
      <c r="J18" t="s">
        <v>24</v>
      </c>
    </row>
    <row r="19" spans="5:24" x14ac:dyDescent="0.25">
      <c r="E19">
        <f>H19/1.2</f>
        <v>845</v>
      </c>
      <c r="G19" t="s">
        <v>13</v>
      </c>
      <c r="H19">
        <v>1014</v>
      </c>
      <c r="I19">
        <f>94.23*10.764</f>
        <v>1014.2917199999999</v>
      </c>
      <c r="J19">
        <f>I19/H18</f>
        <v>1.2003452307692306</v>
      </c>
    </row>
    <row r="20" spans="5:24" x14ac:dyDescent="0.25">
      <c r="E20">
        <v>30000</v>
      </c>
      <c r="G20" t="s">
        <v>25</v>
      </c>
      <c r="H20">
        <v>31000</v>
      </c>
      <c r="O20" t="s">
        <v>19</v>
      </c>
    </row>
    <row r="21" spans="5:24" x14ac:dyDescent="0.25">
      <c r="E21">
        <f>E20*E19</f>
        <v>25350000</v>
      </c>
      <c r="G21" t="s">
        <v>14</v>
      </c>
      <c r="H21">
        <f>H20*H18</f>
        <v>26195000</v>
      </c>
      <c r="J21">
        <f>H19/Q37</f>
        <v>1.1493811194768071</v>
      </c>
      <c r="O21">
        <v>10.95</v>
      </c>
      <c r="P21">
        <v>16.84</v>
      </c>
      <c r="Q21">
        <f>P21*O21</f>
        <v>184.398</v>
      </c>
    </row>
    <row r="22" spans="5:24" x14ac:dyDescent="0.25">
      <c r="E22">
        <f>E21/H19</f>
        <v>25000</v>
      </c>
      <c r="G22" s="6"/>
      <c r="H22" s="6"/>
      <c r="O22">
        <v>8.68</v>
      </c>
      <c r="P22">
        <v>8.0399999999999991</v>
      </c>
      <c r="Q22">
        <f t="shared" ref="Q22:Q31" si="21">P22*O22</f>
        <v>69.787199999999984</v>
      </c>
    </row>
    <row r="23" spans="5:24" x14ac:dyDescent="0.25">
      <c r="O23">
        <v>10.69</v>
      </c>
      <c r="P23">
        <v>7.3</v>
      </c>
      <c r="Q23">
        <f t="shared" si="21"/>
        <v>78.036999999999992</v>
      </c>
    </row>
    <row r="24" spans="5:24" x14ac:dyDescent="0.25">
      <c r="G24" t="s">
        <v>16</v>
      </c>
      <c r="O24">
        <v>14.87</v>
      </c>
      <c r="P24" s="11">
        <v>3.38</v>
      </c>
      <c r="Q24">
        <f t="shared" si="21"/>
        <v>50.260599999999997</v>
      </c>
      <c r="R24" s="13"/>
      <c r="T24" s="11"/>
      <c r="U24" s="11"/>
      <c r="V24" s="11"/>
      <c r="W24" s="11"/>
      <c r="X24" s="11"/>
    </row>
    <row r="25" spans="5:24" x14ac:dyDescent="0.25">
      <c r="G25" t="s">
        <v>17</v>
      </c>
      <c r="O25">
        <v>11.19</v>
      </c>
      <c r="P25" s="11">
        <v>9.86</v>
      </c>
      <c r="Q25">
        <f t="shared" si="21"/>
        <v>110.33339999999998</v>
      </c>
      <c r="R25" s="14"/>
      <c r="T25" s="14"/>
      <c r="U25" s="14"/>
      <c r="V25" s="11"/>
      <c r="W25" s="11"/>
      <c r="X25" s="11"/>
    </row>
    <row r="26" spans="5:24" x14ac:dyDescent="0.25">
      <c r="G26" t="s">
        <v>22</v>
      </c>
      <c r="O26">
        <v>9.16</v>
      </c>
      <c r="P26" s="11">
        <v>4.75</v>
      </c>
      <c r="Q26">
        <f t="shared" si="21"/>
        <v>43.51</v>
      </c>
      <c r="R26" s="11"/>
      <c r="T26" s="11"/>
      <c r="U26" s="11"/>
      <c r="V26" s="11"/>
      <c r="W26" s="11"/>
      <c r="X26" s="11"/>
    </row>
    <row r="27" spans="5:24" x14ac:dyDescent="0.25">
      <c r="O27">
        <v>4.57</v>
      </c>
      <c r="P27" s="11">
        <v>4.7</v>
      </c>
      <c r="Q27">
        <f t="shared" si="21"/>
        <v>21.479000000000003</v>
      </c>
      <c r="R27" s="11"/>
      <c r="T27" s="11"/>
      <c r="U27" s="11"/>
      <c r="V27" s="11"/>
      <c r="W27" s="11"/>
      <c r="X27" s="11"/>
    </row>
    <row r="28" spans="5:24" x14ac:dyDescent="0.25">
      <c r="O28">
        <v>9</v>
      </c>
      <c r="P28" s="11">
        <v>7.16</v>
      </c>
      <c r="Q28">
        <f t="shared" si="21"/>
        <v>64.44</v>
      </c>
      <c r="R28" s="12"/>
      <c r="T28" s="12"/>
      <c r="U28" s="12"/>
      <c r="V28" s="11"/>
      <c r="W28" s="11"/>
      <c r="X28" s="11"/>
    </row>
    <row r="29" spans="5:24" x14ac:dyDescent="0.25">
      <c r="O29">
        <v>12.72</v>
      </c>
      <c r="P29" s="11">
        <v>10.91</v>
      </c>
      <c r="Q29">
        <f t="shared" si="21"/>
        <v>138.77520000000001</v>
      </c>
      <c r="R29" s="11"/>
      <c r="T29" s="11"/>
      <c r="U29" s="11"/>
      <c r="V29" s="11"/>
      <c r="W29" s="11"/>
      <c r="X29" s="11"/>
    </row>
    <row r="30" spans="5:24" x14ac:dyDescent="0.25">
      <c r="O30">
        <v>7.16</v>
      </c>
      <c r="P30" s="11">
        <v>4.8499999999999996</v>
      </c>
      <c r="Q30">
        <f t="shared" si="21"/>
        <v>34.725999999999999</v>
      </c>
      <c r="R30" s="11"/>
      <c r="T30" s="11"/>
      <c r="U30" s="11"/>
      <c r="V30" s="11"/>
      <c r="W30" s="11"/>
      <c r="X30" s="11"/>
    </row>
    <row r="31" spans="5:24" x14ac:dyDescent="0.25">
      <c r="O31">
        <v>3.38</v>
      </c>
      <c r="P31" s="11">
        <v>3.6</v>
      </c>
      <c r="Q31">
        <f t="shared" si="21"/>
        <v>12.167999999999999</v>
      </c>
      <c r="R31" s="11"/>
      <c r="T31" s="11"/>
      <c r="U31" s="11"/>
      <c r="V31" s="11"/>
      <c r="W31" s="11"/>
      <c r="X31" s="11"/>
    </row>
    <row r="32" spans="5:24" x14ac:dyDescent="0.25">
      <c r="P32" s="11"/>
      <c r="Q32" s="11">
        <f>SUM(Q21:Q31)</f>
        <v>807.91440000000011</v>
      </c>
      <c r="R32" s="11"/>
      <c r="S32" s="6"/>
      <c r="T32" s="11"/>
      <c r="U32" s="11"/>
      <c r="V32" s="11"/>
      <c r="W32" s="11"/>
      <c r="X32" s="11"/>
    </row>
    <row r="33" spans="15:24" x14ac:dyDescent="0.25">
      <c r="O33" t="s">
        <v>20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5:24" x14ac:dyDescent="0.25">
      <c r="O34">
        <v>9.15</v>
      </c>
      <c r="P34" s="11">
        <v>3.73</v>
      </c>
      <c r="Q34" s="11">
        <f>P34*O34</f>
        <v>34.1295</v>
      </c>
      <c r="R34" s="11"/>
    </row>
    <row r="35" spans="15:24" x14ac:dyDescent="0.25">
      <c r="O35">
        <v>13</v>
      </c>
      <c r="P35" s="11">
        <v>3.09</v>
      </c>
      <c r="Q35" s="11">
        <f>P35*O35</f>
        <v>40.17</v>
      </c>
      <c r="R35" s="11"/>
      <c r="T35" s="6"/>
    </row>
    <row r="36" spans="15:24" x14ac:dyDescent="0.25">
      <c r="P36" s="11"/>
      <c r="Q36" s="11">
        <f>Q35+Q34</f>
        <v>74.299499999999995</v>
      </c>
      <c r="R36" s="11"/>
      <c r="S36" s="6"/>
    </row>
    <row r="37" spans="15:24" x14ac:dyDescent="0.25">
      <c r="O37" t="s">
        <v>21</v>
      </c>
      <c r="Q37">
        <f>Q36+Q32</f>
        <v>882.21390000000008</v>
      </c>
    </row>
    <row r="38" spans="15:24" x14ac:dyDescent="0.25">
      <c r="Q38">
        <v>31000</v>
      </c>
    </row>
    <row r="39" spans="15:24" x14ac:dyDescent="0.25">
      <c r="Q39">
        <f>Q38*Q37</f>
        <v>27348630.900000002</v>
      </c>
    </row>
    <row r="40" spans="15:24" x14ac:dyDescent="0.25">
      <c r="Q40">
        <f>Q39/H19</f>
        <v>26971.036390532547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2023-08-22T05:21:58Z</dcterms:modified>
</cp:coreProperties>
</file>