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igarkumar Mahendrakumar Sheth\"/>
    </mc:Choice>
  </mc:AlternateContent>
  <xr:revisionPtr revIDLastSave="0" documentId="13_ncr:1_{F57A4097-C85D-4317-9731-2A8ECCE1006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J23" i="4"/>
  <c r="P30" i="4" l="1"/>
  <c r="C3" i="4" l="1"/>
  <c r="C4" i="4"/>
  <c r="C5" i="4"/>
  <c r="C6" i="4"/>
  <c r="C7" i="4"/>
  <c r="C13" i="4"/>
  <c r="C14" i="4"/>
  <c r="C15" i="4"/>
  <c r="C2" i="4"/>
  <c r="H23" i="4"/>
  <c r="H24" i="4" s="1"/>
  <c r="H21" i="4"/>
  <c r="I21" i="4"/>
  <c r="P11" i="4"/>
  <c r="Q11" i="4" s="1"/>
  <c r="P10" i="4"/>
  <c r="P9" i="4"/>
  <c r="P8" i="4"/>
  <c r="P7" i="4"/>
  <c r="Q7" i="4" s="1"/>
  <c r="P6" i="4"/>
  <c r="Q6" i="4" s="1"/>
  <c r="P5" i="4"/>
  <c r="Q5" i="4" s="1"/>
  <c r="P4" i="4"/>
  <c r="Q4" i="4" s="1"/>
  <c r="P3" i="4"/>
  <c r="P2" i="4"/>
  <c r="P13" i="4" l="1"/>
  <c r="Q13" i="4" s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<sst xmlns="http://schemas.openxmlformats.org/spreadsheetml/2006/main" count="44" uniqueCount="32">
  <si>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</si>
  <si>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</si>
  <si>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</si>
  <si>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</si>
  <si>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</si>
  <si>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</si>
  <si>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</si>
  <si>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</si>
  <si>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</si>
  <si>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</si>
  <si>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</si>
  <si>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</si>
  <si>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</si>
  <si>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2603/2604, 26th floor, Orbit Heights, javji dadaji marg, nana chowk</t>
  </si>
  <si>
    <t>flat no.</t>
  </si>
  <si>
    <t>ca</t>
  </si>
  <si>
    <t>deck</t>
  </si>
  <si>
    <t>car park</t>
  </si>
  <si>
    <t>TOTAL</t>
  </si>
  <si>
    <t>rate on ca</t>
  </si>
  <si>
    <t>value</t>
  </si>
  <si>
    <t>orbit heights</t>
  </si>
  <si>
    <t>Main Bill - 2603/04</t>
  </si>
  <si>
    <t>65000 to 66000 on ca</t>
  </si>
  <si>
    <t>mca</t>
  </si>
  <si>
    <t>SA</t>
  </si>
  <si>
    <t>oc - 2010</t>
  </si>
  <si>
    <t>previous repor t- 2018 - 10.17 cr</t>
  </si>
  <si>
    <t>servant room not mention in agreement</t>
  </si>
  <si>
    <t>3 hydraulic parking</t>
  </si>
  <si>
    <t xml:space="preserve">club, swimming pool,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</si>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</sst>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00BC1-A268-497C-9DA5-6867494B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1262E1-60DE-4522-B25A-84682363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B55423-DA6B-4C5C-86A6-F0EA90E7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92844-30BA-4A17-B56C-BB13D7E1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2697C4-E90F-4795-91B6-39FE5851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3FFF3-7284-45BE-9EEF-D74E0F69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2A04A6-F75B-4B47-89D1-92FE8CE3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EE39C0-8432-475C-946E-0234728B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52C739-A1D1-402D-983C-051E6F96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E213DA-ECAE-4197-9521-7398780A1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9231A7-B5A7-4434-8AFD-6C5178F8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6BE5A-84A6-47AA-A2A6-29BB410B0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P25" sqref="P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1750</v>
      </c>
      <c r="C2" s="4">
        <f>B2*1.2</f>
        <v>2100</v>
      </c>
      <c r="D2" s="4">
        <f t="shared" ref="D2:D13" si="2">C2*1.2</f>
        <v>2520</v>
      </c>
      <c r="E2" s="5">
        <f t="shared" ref="E2:E13" si="3">R2</f>
        <v>102500000</v>
      </c>
      <c r="F2" s="15">
        <f t="shared" ref="F2:F13" si="4">ROUND((E2/B2),0)</f>
        <v>58571</v>
      </c>
      <c r="G2" s="10">
        <f t="shared" ref="G2:G13" si="5">ROUND((E2/C2),0)</f>
        <v>48810</v>
      </c>
      <c r="H2" s="10">
        <f t="shared" ref="H2:H13" si="6">ROUND((E2/D2),0)</f>
        <v>40675</v>
      </c>
      <c r="I2" s="4" t="e">
        <f>#REF!</f>
        <v>#REF!</v>
      </c>
      <c r="J2" s="4" t="str">
        <f t="shared" ref="J2:J13" si="7">S2</f>
        <v>orbit heights</v>
      </c>
      <c r="O2">
        <v>0</v>
      </c>
      <c r="P2">
        <f t="shared" ref="P2:P11" si="8">O2/1.2</f>
        <v>0</v>
      </c>
      <c r="Q2">
        <v>1750</v>
      </c>
      <c r="R2" s="2">
        <v>102500000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2000</v>
      </c>
      <c r="C3" s="4">
        <f t="shared" ref="C3:C15" si="9">B3*1.2</f>
        <v>2400</v>
      </c>
      <c r="D3" s="4">
        <f t="shared" si="2"/>
        <v>2880</v>
      </c>
      <c r="E3" s="5">
        <f t="shared" si="3"/>
        <v>102500000</v>
      </c>
      <c r="F3" s="10">
        <f t="shared" si="4"/>
        <v>51250</v>
      </c>
      <c r="G3" s="10">
        <f t="shared" si="5"/>
        <v>42708</v>
      </c>
      <c r="H3" s="10">
        <f t="shared" si="6"/>
        <v>35590</v>
      </c>
      <c r="I3" s="4" t="e">
        <f>#REF!</f>
        <v>#REF!</v>
      </c>
      <c r="J3" s="4" t="str">
        <f t="shared" si="7"/>
        <v>orbit heights</v>
      </c>
      <c r="O3">
        <v>0</v>
      </c>
      <c r="P3">
        <f t="shared" si="8"/>
        <v>0</v>
      </c>
      <c r="Q3">
        <v>2000</v>
      </c>
      <c r="R3" s="2">
        <v>102500000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1041.6666666666667</v>
      </c>
      <c r="C4" s="4">
        <f t="shared" si="9"/>
        <v>1250</v>
      </c>
      <c r="D4" s="4">
        <f t="shared" si="2"/>
        <v>1500</v>
      </c>
      <c r="E4" s="5">
        <f t="shared" si="3"/>
        <v>47500000</v>
      </c>
      <c r="F4" s="10">
        <f t="shared" si="4"/>
        <v>45600</v>
      </c>
      <c r="G4" s="10">
        <f t="shared" si="5"/>
        <v>38000</v>
      </c>
      <c r="H4" s="10">
        <f t="shared" si="6"/>
        <v>31667</v>
      </c>
      <c r="I4" s="4" t="e">
        <f>#REF!</f>
        <v>#REF!</v>
      </c>
      <c r="J4" s="4" t="str">
        <f t="shared" si="7"/>
        <v>orbit heights</v>
      </c>
      <c r="O4">
        <v>1500</v>
      </c>
      <c r="P4">
        <f t="shared" si="8"/>
        <v>1250</v>
      </c>
      <c r="Q4">
        <f t="shared" ref="Q4:Q11" si="10">P4/1.2</f>
        <v>1041.6666666666667</v>
      </c>
      <c r="R4" s="2">
        <v>47500000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1527.7777777777781</v>
      </c>
      <c r="C5" s="4">
        <f t="shared" si="9"/>
        <v>1833.3333333333337</v>
      </c>
      <c r="D5" s="4">
        <f t="shared" si="2"/>
        <v>2200.0000000000005</v>
      </c>
      <c r="E5" s="5">
        <f t="shared" si="3"/>
        <v>85000000</v>
      </c>
      <c r="F5" s="10">
        <f t="shared" si="4"/>
        <v>55636</v>
      </c>
      <c r="G5" s="10">
        <f t="shared" si="5"/>
        <v>46364</v>
      </c>
      <c r="H5" s="10">
        <f t="shared" si="6"/>
        <v>38636</v>
      </c>
      <c r="I5" s="4" t="e">
        <f>#REF!</f>
        <v>#REF!</v>
      </c>
      <c r="J5" s="4" t="str">
        <f t="shared" si="7"/>
        <v>orbit heights</v>
      </c>
      <c r="O5">
        <v>2200</v>
      </c>
      <c r="P5">
        <f t="shared" si="8"/>
        <v>1833.3333333333335</v>
      </c>
      <c r="Q5">
        <f t="shared" si="10"/>
        <v>1527.7777777777781</v>
      </c>
      <c r="R5" s="2">
        <v>85000000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1250</v>
      </c>
      <c r="C6" s="4">
        <f t="shared" si="9"/>
        <v>1500</v>
      </c>
      <c r="D6" s="4">
        <f t="shared" si="2"/>
        <v>1800</v>
      </c>
      <c r="E6" s="5">
        <f t="shared" si="3"/>
        <v>89000000</v>
      </c>
      <c r="F6" s="10">
        <f t="shared" si="4"/>
        <v>71200</v>
      </c>
      <c r="G6" s="10">
        <f t="shared" si="5"/>
        <v>59333</v>
      </c>
      <c r="H6" s="10">
        <f t="shared" si="6"/>
        <v>49444</v>
      </c>
      <c r="I6" s="4" t="e">
        <f>#REF!</f>
        <v>#REF!</v>
      </c>
      <c r="J6" s="4" t="str">
        <f t="shared" si="7"/>
        <v>orbit heights</v>
      </c>
      <c r="O6">
        <v>1800</v>
      </c>
      <c r="P6">
        <f t="shared" si="8"/>
        <v>1500</v>
      </c>
      <c r="Q6">
        <f t="shared" si="10"/>
        <v>1250</v>
      </c>
      <c r="R6" s="2">
        <v>89000000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1388.8888888888889</v>
      </c>
      <c r="C7" s="4">
        <f t="shared" si="9"/>
        <v>1666.6666666666667</v>
      </c>
      <c r="D7" s="4">
        <f t="shared" si="2"/>
        <v>2000</v>
      </c>
      <c r="E7" s="5">
        <f t="shared" si="3"/>
        <v>90000000</v>
      </c>
      <c r="F7" s="10">
        <f t="shared" si="4"/>
        <v>64800</v>
      </c>
      <c r="G7" s="10">
        <f t="shared" si="5"/>
        <v>54000</v>
      </c>
      <c r="H7" s="10">
        <f t="shared" si="6"/>
        <v>45000</v>
      </c>
      <c r="I7" s="4" t="e">
        <f>#REF!</f>
        <v>#REF!</v>
      </c>
      <c r="J7" s="4" t="str">
        <f t="shared" si="7"/>
        <v>orbit heights</v>
      </c>
      <c r="O7">
        <v>2000</v>
      </c>
      <c r="P7">
        <f t="shared" si="8"/>
        <v>1666.6666666666667</v>
      </c>
      <c r="Q7">
        <f t="shared" si="10"/>
        <v>1388.8888888888889</v>
      </c>
      <c r="R7" s="2">
        <v>90000000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1750</v>
      </c>
      <c r="C8" s="4">
        <f t="shared" si="9"/>
        <v>2100</v>
      </c>
      <c r="D8" s="4">
        <f t="shared" si="2"/>
        <v>2520</v>
      </c>
      <c r="E8" s="5">
        <f t="shared" si="3"/>
        <v>110000000</v>
      </c>
      <c r="F8" s="15">
        <f t="shared" si="4"/>
        <v>62857</v>
      </c>
      <c r="G8" s="10">
        <f t="shared" si="5"/>
        <v>52381</v>
      </c>
      <c r="H8" s="10">
        <f t="shared" si="6"/>
        <v>43651</v>
      </c>
      <c r="I8" s="4" t="e">
        <f>#REF!</f>
        <v>#REF!</v>
      </c>
      <c r="J8" s="4" t="str">
        <f t="shared" si="7"/>
        <v>orbit heights</v>
      </c>
      <c r="O8">
        <v>0</v>
      </c>
      <c r="P8">
        <f t="shared" si="8"/>
        <v>0</v>
      </c>
      <c r="Q8">
        <v>1750</v>
      </c>
      <c r="R8" s="2">
        <v>110000000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1700</v>
      </c>
      <c r="C9" s="4">
        <f t="shared" si="9"/>
        <v>2040</v>
      </c>
      <c r="D9" s="4">
        <f t="shared" si="2"/>
        <v>2448</v>
      </c>
      <c r="E9" s="5">
        <f t="shared" si="3"/>
        <v>100000000</v>
      </c>
      <c r="F9" s="15">
        <f t="shared" si="4"/>
        <v>58824</v>
      </c>
      <c r="G9" s="10">
        <f t="shared" si="5"/>
        <v>49020</v>
      </c>
      <c r="H9" s="10">
        <f t="shared" si="6"/>
        <v>40850</v>
      </c>
      <c r="I9" s="4" t="e">
        <f>#REF!</f>
        <v>#REF!</v>
      </c>
      <c r="J9" s="4" t="str">
        <f t="shared" si="7"/>
        <v>orbit heights</v>
      </c>
      <c r="O9">
        <v>0</v>
      </c>
      <c r="P9">
        <f t="shared" si="8"/>
        <v>0</v>
      </c>
      <c r="Q9">
        <v>1700</v>
      </c>
      <c r="R9" s="2">
        <v>100000000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1750</v>
      </c>
      <c r="C10" s="4">
        <f t="shared" si="9"/>
        <v>2100</v>
      </c>
      <c r="D10" s="4">
        <f t="shared" si="2"/>
        <v>2520</v>
      </c>
      <c r="E10" s="5">
        <f t="shared" si="3"/>
        <v>100000000</v>
      </c>
      <c r="F10" s="15">
        <f t="shared" si="4"/>
        <v>57143</v>
      </c>
      <c r="G10" s="10">
        <f t="shared" si="5"/>
        <v>47619</v>
      </c>
      <c r="H10" s="10">
        <f t="shared" si="6"/>
        <v>39683</v>
      </c>
      <c r="I10" s="4" t="e">
        <f>#REF!</f>
        <v>#REF!</v>
      </c>
      <c r="J10" s="4" t="str">
        <f t="shared" si="7"/>
        <v>orbit heights</v>
      </c>
      <c r="O10">
        <v>0</v>
      </c>
      <c r="P10">
        <f t="shared" si="8"/>
        <v>0</v>
      </c>
      <c r="Q10">
        <v>1750</v>
      </c>
      <c r="R10" s="2">
        <v>100000000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1527.7777777777781</v>
      </c>
      <c r="C11" s="4">
        <f t="shared" si="9"/>
        <v>1833.3333333333337</v>
      </c>
      <c r="D11" s="4">
        <f t="shared" si="2"/>
        <v>2200.0000000000005</v>
      </c>
      <c r="E11" s="5">
        <f t="shared" si="3"/>
        <v>102500000</v>
      </c>
      <c r="F11" s="10">
        <f t="shared" si="4"/>
        <v>67091</v>
      </c>
      <c r="G11" s="10">
        <f t="shared" si="5"/>
        <v>55909</v>
      </c>
      <c r="H11" s="10">
        <f t="shared" si="6"/>
        <v>46591</v>
      </c>
      <c r="I11" s="4" t="e">
        <f>#REF!</f>
        <v>#REF!</v>
      </c>
      <c r="J11" s="4" t="str">
        <f t="shared" si="7"/>
        <v>orbit heights</v>
      </c>
      <c r="O11">
        <v>2200</v>
      </c>
      <c r="P11">
        <f t="shared" si="8"/>
        <v>1833.3333333333335</v>
      </c>
      <c r="Q11">
        <f t="shared" si="10"/>
        <v>1527.7777777777781</v>
      </c>
      <c r="R11" s="2">
        <v>102500000</v>
      </c>
      <c r="S11" s="8" t="s">
        <v>21</v>
      </c>
      <c r="T11" s="8"/>
    </row>
    <row r="12" spans="1:20" x14ac:dyDescent="0.25">
      <c r="A12" s="4">
        <f t="shared" si="0"/>
        <v>0</v>
      </c>
      <c r="B12" s="4">
        <f t="shared" si="1"/>
        <v>900</v>
      </c>
      <c r="C12" s="4">
        <f t="shared" si="9"/>
        <v>1080</v>
      </c>
      <c r="D12" s="4">
        <f t="shared" si="2"/>
        <v>1296</v>
      </c>
      <c r="E12" s="5">
        <f t="shared" si="3"/>
        <v>45000000</v>
      </c>
      <c r="F12" s="10">
        <f t="shared" si="4"/>
        <v>50000</v>
      </c>
      <c r="G12" s="10">
        <f t="shared" si="5"/>
        <v>41667</v>
      </c>
      <c r="H12" s="10">
        <f t="shared" si="6"/>
        <v>34722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v>900</v>
      </c>
      <c r="R12" s="2">
        <v>45000000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G18" t="s">
        <v>14</v>
      </c>
      <c r="H18" t="s">
        <v>15</v>
      </c>
      <c r="I18" t="s">
        <v>16</v>
      </c>
      <c r="J18" t="s">
        <v>17</v>
      </c>
      <c r="N18" t="s">
        <v>25</v>
      </c>
    </row>
    <row r="19" spans="4:24" x14ac:dyDescent="0.25">
      <c r="D19" t="s">
        <v>22</v>
      </c>
      <c r="E19">
        <v>2410</v>
      </c>
      <c r="G19">
        <v>2603</v>
      </c>
      <c r="H19">
        <v>720</v>
      </c>
      <c r="I19">
        <v>75</v>
      </c>
      <c r="J19">
        <v>3</v>
      </c>
      <c r="N19">
        <v>1109</v>
      </c>
      <c r="P19" s="4"/>
    </row>
    <row r="20" spans="4:24" x14ac:dyDescent="0.25">
      <c r="G20">
        <v>2604</v>
      </c>
      <c r="H20">
        <v>846</v>
      </c>
      <c r="I20">
        <v>0</v>
      </c>
      <c r="J20">
        <v>1500000</v>
      </c>
      <c r="O20" t="s">
        <v>24</v>
      </c>
      <c r="P20">
        <v>1556</v>
      </c>
    </row>
    <row r="21" spans="4:24" x14ac:dyDescent="0.25">
      <c r="G21" t="s">
        <v>18</v>
      </c>
      <c r="H21">
        <f>H20+H19+I21</f>
        <v>1641</v>
      </c>
      <c r="I21">
        <f>I19</f>
        <v>75</v>
      </c>
      <c r="N21">
        <v>1218</v>
      </c>
    </row>
    <row r="22" spans="4:24" x14ac:dyDescent="0.25">
      <c r="G22" s="6" t="s">
        <v>19</v>
      </c>
      <c r="H22" s="6">
        <v>60000</v>
      </c>
    </row>
    <row r="23" spans="4:24" x14ac:dyDescent="0.25">
      <c r="G23" t="s">
        <v>20</v>
      </c>
      <c r="H23">
        <f>H22*H21</f>
        <v>98460000</v>
      </c>
      <c r="J23">
        <f>J20*J19</f>
        <v>4500000</v>
      </c>
    </row>
    <row r="24" spans="4:24" x14ac:dyDescent="0.25">
      <c r="G24" t="s">
        <v>31</v>
      </c>
      <c r="H24">
        <f>H23+J23</f>
        <v>102960000</v>
      </c>
      <c r="I24">
        <f>H24*90%</f>
        <v>92664000</v>
      </c>
    </row>
    <row r="25" spans="4:24" x14ac:dyDescent="0.25">
      <c r="P25" s="11"/>
      <c r="Q25" s="11"/>
      <c r="R25" s="13"/>
      <c r="T25" s="11"/>
      <c r="U25" s="11"/>
      <c r="V25" s="11"/>
      <c r="W25" s="11"/>
      <c r="X25" s="11"/>
    </row>
    <row r="26" spans="4:24" x14ac:dyDescent="0.25">
      <c r="G26" t="s">
        <v>23</v>
      </c>
      <c r="P26" s="11"/>
      <c r="Q26" s="14"/>
      <c r="R26" s="14"/>
      <c r="T26" s="14"/>
      <c r="U26" s="14"/>
      <c r="V26" s="11"/>
      <c r="W26" s="11"/>
      <c r="X26" s="11"/>
    </row>
    <row r="27" spans="4:24" x14ac:dyDescent="0.25">
      <c r="G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26</v>
      </c>
      <c r="P28" s="11"/>
      <c r="Q28" s="11"/>
      <c r="R28" s="11"/>
      <c r="T28" s="11"/>
      <c r="U28" s="11"/>
      <c r="V28" s="11"/>
      <c r="W28" s="11"/>
      <c r="X28" s="11"/>
    </row>
    <row r="29" spans="4:24" x14ac:dyDescent="0.25">
      <c r="P29" s="11"/>
      <c r="Q29" s="11"/>
      <c r="R29" s="12"/>
      <c r="T29" s="12"/>
      <c r="U29" s="12"/>
      <c r="V29" s="11"/>
      <c r="W29" s="11"/>
      <c r="X29" s="11"/>
    </row>
    <row r="30" spans="4:24" x14ac:dyDescent="0.25">
      <c r="G30" t="s">
        <v>28</v>
      </c>
      <c r="P30" s="11">
        <f>4.5+4.5</f>
        <v>9</v>
      </c>
      <c r="Q30" s="11"/>
      <c r="R30" s="11"/>
      <c r="T30" s="11"/>
      <c r="U30" s="11"/>
      <c r="V30" s="11"/>
      <c r="W30" s="11"/>
      <c r="X30" s="11"/>
    </row>
    <row r="31" spans="4:24" x14ac:dyDescent="0.25">
      <c r="G31" t="s">
        <v>29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G32" t="s">
        <v>30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6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2023-08-23T06:23:58Z</dcterms:modified>
</cp:coreProperties>
</file>