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Bhayander_Manisha Pravin Khatri\"/>
    </mc:Choice>
  </mc:AlternateContent>
  <xr:revisionPtr revIDLastSave="0" documentId="13_ncr:1_{365DAA87-B204-46FE-A58F-4A2F32F2B4A4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" i="4" l="1"/>
  <c r="G31" i="4"/>
  <c r="G33" i="4" s="1"/>
  <c r="Q3" i="4"/>
  <c r="P3" i="4"/>
  <c r="Q2" i="4"/>
  <c r="G28" i="4"/>
  <c r="C5" i="25"/>
  <c r="C4" i="25"/>
  <c r="C3" i="25"/>
  <c r="P2" i="4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 s="1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B3" i="4"/>
  <c r="C3" i="4" s="1"/>
  <c r="D3" i="4" s="1"/>
  <c r="H29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<sst xmlns="http://schemas.openxmlformats.org/spreadsheetml/2006/main" count="133" uniqueCount="91">
  <si>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</si>
  <si>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</si>
  <si>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</si>
  <si>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</si>
  <si>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</si>
  <si>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</si>
  <si>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</si>
  <si>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</si>
  <si>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</si>
  <si>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</si>
  <si>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</si>
  <si>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</si>
  <si>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</si>
  <si>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</si>
  <si>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</si>
  <si>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</si>
  <si>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</si>
  <si>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</si>
  <si>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</si>
  <si>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</si>
  <si>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</si>
  <si>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</si>
  <si>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</si>
  <si>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</si>
  <si>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</si>
  <si>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</si>
  <si>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</si>
  <si>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</si>
  <si>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</si>
  <si>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</si>
  <si>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</si>
  <si>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</si>
  <si>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</si>
  <si>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</si>
  <si>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</si>
  <si>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</si>
  <si>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</si>
  <si>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</si>
  <si>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</si>
  <si>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</si>
  <si>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</si>
  <si>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</si>
  <si>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</si>
  <si>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</si>
  <si>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</si>
  <si>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</si>
  <si>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</si>
  <si>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</si>
  <si>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</si>
  <si>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</si>
  <si>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</si>
  <si>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</si>
  <si>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</si>
  <si>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</si>
  <si>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</si>
  <si>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</si>
  <si>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</si>
  <si>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</si>
  <si>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</si>
  <si>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</si>
  <si>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</si>
  <si>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</si>
  <si>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</si>
  <si>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</si>
  <si>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</si>
  <si>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</si>
  <si>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</si>
  <si>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</si>
  <si>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</si>
  <si>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</si>
  <si>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</si>
  <si>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</si>
  <si>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</si>
  <si>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</si>
  <si>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</si>
  <si>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</si>
  <si>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</si>
  <si>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</si>
  <si>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</si>
  <si>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</si>
  <si>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</si>
  <si>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</si>
  <si>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</si>
  <si>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</si>
  <si>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</si>
  <si>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</si>
  <si>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</si>
  <si>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03.08.2023</t>
  </si>
  <si>
    <t>IGR-26.08.22</t>
  </si>
  <si>
    <t>IGR-13.05.22</t>
  </si>
  <si>
    <t>Engineer - 28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</si>
</sst>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361FE-0D2E-667F-0482-AFB572C57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F19FF-C8E9-6AF7-E752-B5C986F3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B6EE24-8807-1836-AE7B-307B6952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316581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F7D69-BD54-8BC0-E54B-B11C4FCC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66181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E1C27-3F52-37D4-575F-43ED8C03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1DBE3-FBD5-4289-A10F-752D3CD2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7417F-FAD6-D873-DC2F-149F2787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735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D2113-A79B-9B19-E7C0-C7C3A771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6" sqref="L16:L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4" workbookViewId="0">
      <selection activeCell="M22" sqref="M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393</v>
      </c>
      <c r="D18" s="26"/>
      <c r="F18" s="19"/>
    </row>
    <row r="19" spans="1:6" x14ac:dyDescent="0.25">
      <c r="A19" s="16" t="s">
        <v>74</v>
      </c>
      <c r="B19" s="6"/>
      <c r="C19" s="32">
        <f>C18*C16</f>
        <v>2751000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2475900</v>
      </c>
      <c r="D20" s="32"/>
      <c r="F20" s="19"/>
    </row>
    <row r="21" spans="1:6" x14ac:dyDescent="0.25">
      <c r="A21" s="16" t="s">
        <v>25</v>
      </c>
      <c r="C21" s="35">
        <f>C19*80%</f>
        <v>2200800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982500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5731.25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378.35459999999995</v>
      </c>
      <c r="C2" s="4">
        <f t="shared" ref="C2:C16" si="1">B2*1.2</f>
        <v>454.02551999999991</v>
      </c>
      <c r="D2" s="4">
        <f t="shared" ref="D2:D16" si="2">C2*1.2</f>
        <v>544.83062399999983</v>
      </c>
      <c r="E2" s="5">
        <f t="shared" ref="E2:E16" si="3">R2</f>
        <v>2750000</v>
      </c>
      <c r="F2" s="4">
        <f t="shared" ref="F2:F15" si="4">ROUND((E2/B2),0)</f>
        <v>7268</v>
      </c>
      <c r="G2" s="4">
        <f t="shared" ref="G2:G15" si="5">ROUND((E2/C2),0)</f>
        <v>6057</v>
      </c>
      <c r="H2" s="4">
        <f t="shared" ref="H2:H15" si="6">ROUND((E2/D2),0)</f>
        <v>5047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35.15*10.764</f>
        <v>378.35459999999995</v>
      </c>
      <c r="R2" s="2">
        <v>2750000</v>
      </c>
      <c r="S2" s="2" t="s">
        <v>88</v>
      </c>
    </row>
    <row r="3" spans="1:19" x14ac:dyDescent="0.25">
      <c r="A3" s="4">
        <v>2</v>
      </c>
      <c r="B3" s="4">
        <f t="shared" si="0"/>
        <v>369.30305454545453</v>
      </c>
      <c r="C3" s="4">
        <f t="shared" si="1"/>
        <v>443.16366545454542</v>
      </c>
      <c r="D3" s="4">
        <f t="shared" si="2"/>
        <v>531.79639854545451</v>
      </c>
      <c r="E3" s="5">
        <f t="shared" si="3"/>
        <v>2500000</v>
      </c>
      <c r="F3" s="76">
        <f t="shared" si="4"/>
        <v>6770</v>
      </c>
      <c r="G3" s="76">
        <f t="shared" si="5"/>
        <v>5641</v>
      </c>
      <c r="H3" s="76">
        <f t="shared" si="6"/>
        <v>4701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>37.74*10.764</f>
        <v>406.23336</v>
      </c>
      <c r="Q3" s="7">
        <f>P3/1.1</f>
        <v>369.30305454545453</v>
      </c>
      <c r="R3" s="77">
        <v>2500000</v>
      </c>
      <c r="S3" s="77" t="s">
        <v>89</v>
      </c>
    </row>
    <row r="4" spans="1:19" x14ac:dyDescent="0.25">
      <c r="A4" s="4">
        <v>3</v>
      </c>
      <c r="B4" s="4">
        <f t="shared" si="0"/>
        <v>441.66666666666669</v>
      </c>
      <c r="C4" s="4">
        <f t="shared" si="1"/>
        <v>530</v>
      </c>
      <c r="D4" s="4">
        <f t="shared" si="2"/>
        <v>636</v>
      </c>
      <c r="E4" s="5">
        <f t="shared" si="3"/>
        <v>3000000</v>
      </c>
      <c r="F4" s="4">
        <f t="shared" si="4"/>
        <v>6792</v>
      </c>
      <c r="G4" s="4">
        <f t="shared" si="5"/>
        <v>5660</v>
      </c>
      <c r="H4" s="4">
        <f t="shared" si="6"/>
        <v>4717</v>
      </c>
      <c r="I4" s="4">
        <f t="shared" si="7"/>
        <v>0</v>
      </c>
      <c r="J4" s="4">
        <f t="shared" si="8"/>
        <v>0</v>
      </c>
      <c r="O4">
        <v>0</v>
      </c>
      <c r="P4">
        <v>530</v>
      </c>
      <c r="Q4">
        <f t="shared" ref="Q4:Q10" si="10">P4/1.2</f>
        <v>441.66666666666669</v>
      </c>
      <c r="R4" s="2">
        <v>3000000</v>
      </c>
      <c r="S4" s="2"/>
    </row>
    <row r="5" spans="1:19" x14ac:dyDescent="0.25">
      <c r="A5" s="4">
        <v>4</v>
      </c>
      <c r="B5" s="4">
        <f t="shared" si="0"/>
        <v>487.5</v>
      </c>
      <c r="C5" s="4">
        <f t="shared" si="1"/>
        <v>585</v>
      </c>
      <c r="D5" s="4">
        <f t="shared" si="2"/>
        <v>702</v>
      </c>
      <c r="E5" s="5">
        <f t="shared" si="3"/>
        <v>3000000</v>
      </c>
      <c r="F5" s="4">
        <f t="shared" si="4"/>
        <v>6154</v>
      </c>
      <c r="G5" s="4">
        <f t="shared" si="5"/>
        <v>5128</v>
      </c>
      <c r="H5" s="4">
        <f t="shared" si="6"/>
        <v>4274</v>
      </c>
      <c r="I5" s="4">
        <f t="shared" si="7"/>
        <v>0</v>
      </c>
      <c r="J5" s="4">
        <f t="shared" si="8"/>
        <v>0</v>
      </c>
      <c r="O5">
        <v>0</v>
      </c>
      <c r="P5">
        <v>585</v>
      </c>
      <c r="Q5">
        <f t="shared" si="10"/>
        <v>487.5</v>
      </c>
      <c r="R5" s="2">
        <v>3000000</v>
      </c>
      <c r="S5" s="2"/>
    </row>
    <row r="6" spans="1:19" x14ac:dyDescent="0.25">
      <c r="A6" s="4">
        <v>5</v>
      </c>
      <c r="B6" s="4">
        <f t="shared" si="0"/>
        <v>378.33333333333337</v>
      </c>
      <c r="C6" s="4">
        <f t="shared" si="1"/>
        <v>454.00000000000006</v>
      </c>
      <c r="D6" s="4">
        <f t="shared" si="2"/>
        <v>544.80000000000007</v>
      </c>
      <c r="E6" s="5">
        <f t="shared" si="3"/>
        <v>2750000</v>
      </c>
      <c r="F6" s="76">
        <f t="shared" si="4"/>
        <v>7269</v>
      </c>
      <c r="G6" s="76">
        <f t="shared" si="5"/>
        <v>6057</v>
      </c>
      <c r="H6" s="76">
        <f t="shared" si="6"/>
        <v>5048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v>454</v>
      </c>
      <c r="Q6" s="7">
        <f t="shared" si="10"/>
        <v>378.33333333333337</v>
      </c>
      <c r="R6" s="77">
        <v>2750000</v>
      </c>
      <c r="S6" s="2"/>
    </row>
    <row r="7" spans="1:19" x14ac:dyDescent="0.25">
      <c r="A7" s="4">
        <v>6</v>
      </c>
      <c r="B7" s="4">
        <f t="shared" si="0"/>
        <v>366.66666666666669</v>
      </c>
      <c r="C7" s="4">
        <f t="shared" si="1"/>
        <v>440</v>
      </c>
      <c r="D7" s="4">
        <f t="shared" si="2"/>
        <v>528</v>
      </c>
      <c r="E7" s="5">
        <f t="shared" si="3"/>
        <v>2600000</v>
      </c>
      <c r="F7" s="76">
        <f t="shared" si="4"/>
        <v>7091</v>
      </c>
      <c r="G7" s="76">
        <f t="shared" si="5"/>
        <v>5909</v>
      </c>
      <c r="H7" s="76">
        <f t="shared" si="6"/>
        <v>4924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v>440</v>
      </c>
      <c r="Q7" s="7">
        <f t="shared" si="10"/>
        <v>366.66666666666669</v>
      </c>
      <c r="R7" s="77">
        <v>2600000</v>
      </c>
      <c r="S7" s="2"/>
    </row>
    <row r="8" spans="1:19" x14ac:dyDescent="0.25">
      <c r="A8" s="4">
        <v>7</v>
      </c>
      <c r="B8" s="4">
        <f t="shared" si="0"/>
        <v>357.63888888888891</v>
      </c>
      <c r="C8" s="4">
        <f t="shared" si="1"/>
        <v>429.16666666666669</v>
      </c>
      <c r="D8" s="4">
        <f t="shared" si="2"/>
        <v>515</v>
      </c>
      <c r="E8" s="5">
        <f t="shared" si="3"/>
        <v>3000000</v>
      </c>
      <c r="F8" s="76">
        <f t="shared" si="4"/>
        <v>8388</v>
      </c>
      <c r="G8" s="76">
        <f t="shared" si="5"/>
        <v>6990</v>
      </c>
      <c r="H8" s="76">
        <f t="shared" si="6"/>
        <v>5825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515</v>
      </c>
      <c r="P8" s="7">
        <f t="shared" si="9"/>
        <v>429.16666666666669</v>
      </c>
      <c r="Q8" s="7">
        <f t="shared" si="10"/>
        <v>357.63888888888891</v>
      </c>
      <c r="R8" s="77">
        <v>3000000</v>
      </c>
      <c r="S8" s="2"/>
    </row>
    <row r="9" spans="1:19" x14ac:dyDescent="0.25">
      <c r="A9" s="4">
        <v>8</v>
      </c>
      <c r="B9" s="4">
        <f t="shared" si="0"/>
        <v>350</v>
      </c>
      <c r="C9" s="4">
        <f t="shared" si="1"/>
        <v>420</v>
      </c>
      <c r="D9" s="4">
        <f t="shared" si="2"/>
        <v>504</v>
      </c>
      <c r="E9" s="5">
        <f t="shared" si="3"/>
        <v>2800000</v>
      </c>
      <c r="F9" s="76">
        <f t="shared" si="4"/>
        <v>8000</v>
      </c>
      <c r="G9" s="76">
        <f t="shared" si="5"/>
        <v>6667</v>
      </c>
      <c r="H9" s="76">
        <f t="shared" si="6"/>
        <v>5556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350</v>
      </c>
      <c r="R9" s="77">
        <v>2800000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</row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f>376+56</f>
        <v>432</v>
      </c>
    </row>
    <row r="26" spans="1:19" s="10" customFormat="1" x14ac:dyDescent="0.25">
      <c r="F26" s="57" t="s">
        <v>84</v>
      </c>
      <c r="G26" s="57">
        <v>356</v>
      </c>
    </row>
    <row r="27" spans="1:19" s="10" customFormat="1" x14ac:dyDescent="0.25">
      <c r="F27" s="57" t="s">
        <v>85</v>
      </c>
      <c r="G27" s="57">
        <v>37</v>
      </c>
    </row>
    <row r="28" spans="1:19" s="10" customFormat="1" x14ac:dyDescent="0.25">
      <c r="C28" s="72" t="s">
        <v>75</v>
      </c>
      <c r="D28" s="72" t="s">
        <v>87</v>
      </c>
      <c r="F28" s="57" t="s">
        <v>86</v>
      </c>
      <c r="G28" s="57">
        <f>SUM(G26:G27)</f>
        <v>393</v>
      </c>
    </row>
    <row r="29" spans="1:19" s="10" customFormat="1" x14ac:dyDescent="0.25">
      <c r="C29" s="72" t="s">
        <v>1</v>
      </c>
      <c r="D29" s="72">
        <v>2300000</v>
      </c>
      <c r="F29" s="57" t="s">
        <v>72</v>
      </c>
      <c r="G29" s="57">
        <v>432</v>
      </c>
      <c r="H29" s="10">
        <f>G29/G28</f>
        <v>1.0992366412213741</v>
      </c>
    </row>
    <row r="30" spans="1:19" s="10" customFormat="1" x14ac:dyDescent="0.25">
      <c r="F30" s="57" t="s">
        <v>73</v>
      </c>
      <c r="G30" s="57">
        <v>7000</v>
      </c>
    </row>
    <row r="31" spans="1:19" s="10" customFormat="1" x14ac:dyDescent="0.25">
      <c r="C31" s="74"/>
      <c r="D31" s="74"/>
      <c r="F31" s="74" t="s">
        <v>74</v>
      </c>
      <c r="G31" s="74">
        <f>G28*G30</f>
        <v>2751000</v>
      </c>
      <c r="H31" s="10">
        <f>G31/D29</f>
        <v>1.1960869565217391</v>
      </c>
    </row>
    <row r="32" spans="1:19" s="10" customFormat="1" x14ac:dyDescent="0.25">
      <c r="C32" s="74"/>
      <c r="D32" s="74"/>
      <c r="F32" s="74" t="s">
        <v>24</v>
      </c>
      <c r="G32" s="74">
        <f>G31*90%</f>
        <v>2475900</v>
      </c>
    </row>
    <row r="33" spans="3:7" s="10" customFormat="1" x14ac:dyDescent="0.25">
      <c r="C33" s="74"/>
      <c r="D33" s="74"/>
      <c r="F33" s="74" t="s">
        <v>25</v>
      </c>
      <c r="G33" s="74">
        <f>G31*80%</f>
        <v>2200800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2023-08-22T10:00:57Z</dcterms:modified>
</cp:coreProperties>
</file>