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ameera Abhay Garg\"/>
    </mc:Choice>
  </mc:AlternateContent>
  <xr:revisionPtr revIDLastSave="0" documentId="13_ncr:1_{6EAAE1B5-21D5-40CC-B107-7B618A98761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O23" i="4" l="1"/>
  <c r="Q8" i="4"/>
  <c r="D25" i="4" l="1"/>
  <c r="D24" i="4"/>
  <c r="D22" i="4"/>
  <c r="P5" i="4"/>
  <c r="Q5" i="4" s="1"/>
  <c r="G22" i="4"/>
  <c r="G23" i="4" s="1"/>
  <c r="H20" i="4"/>
  <c r="I20" i="4" s="1"/>
  <c r="I19" i="4"/>
  <c r="G21" i="4"/>
  <c r="P11" i="4"/>
  <c r="Q11" i="4" s="1"/>
  <c r="P10" i="4"/>
  <c r="Q10" i="4" s="1"/>
  <c r="P9" i="4"/>
  <c r="Q9" i="4" s="1"/>
  <c r="P8" i="4"/>
  <c r="P7" i="4"/>
  <c r="P6" i="4"/>
  <c r="P4" i="4"/>
  <c r="Q3" i="4"/>
  <c r="P2" i="4"/>
  <c r="P13" i="4" l="1"/>
  <c r="Q13" i="4" s="1"/>
  <c r="P12" i="4"/>
  <c r="Q12" i="4" s="1"/>
  <c r="C15" i="4" l="1"/>
  <c r="C14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<sst xmlns="http://schemas.openxmlformats.org/spreadsheetml/2006/main" count="32" uniqueCount="27">
  <si>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</si>
  <si>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</si>
  <si>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</si>
  <si>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</si>
  <si>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</si>
  <si>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</si>
  <si>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</si>
  <si>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</si>
  <si>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</si>
  <si>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</si>
  <si>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</si>
  <si>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</si>
  <si>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</si>
  <si>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</si>
  <si>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fmv</t>
  </si>
  <si>
    <t>rate on ca</t>
  </si>
  <si>
    <t>oc - 2000</t>
  </si>
  <si>
    <t>Flat No. 401, 4th Floor, , "Riddhi Gardens Building H1, Gen. A.K. Vaidya Marg, Malad (East), Mumbai</t>
  </si>
  <si>
    <t>flat no,</t>
  </si>
  <si>
    <t>401A</t>
  </si>
  <si>
    <t>rate</t>
  </si>
  <si>
    <t>riddhi garden</t>
  </si>
  <si>
    <t>31.03.21</t>
  </si>
  <si>
    <t>21.10.21</t>
  </si>
  <si>
    <t>fre report - 22.12.22</t>
  </si>
  <si>
    <t>bua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</si>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</sst>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31</xdr:col>
      <xdr:colOff>607314</xdr:colOff>
      <xdr:row>57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30B8F7-F6C9-4F02-A1D7-81769215B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29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6821EF-D59D-44B4-AF15-104E1EB59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</xdr:row>
      <xdr:rowOff>57150</xdr:rowOff>
    </xdr:from>
    <xdr:to>
      <xdr:col>17</xdr:col>
      <xdr:colOff>390525</xdr:colOff>
      <xdr:row>39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F2B12A8-112C-4A41-89EA-26629E136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47650"/>
          <a:ext cx="10496550" cy="72771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257175</xdr:colOff>
      <xdr:row>0</xdr:row>
      <xdr:rowOff>19049</xdr:rowOff>
    </xdr:from>
    <xdr:to>
      <xdr:col>18</xdr:col>
      <xdr:colOff>314325</xdr:colOff>
      <xdr:row>39</xdr:row>
      <xdr:rowOff>95249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77886E3-139C-4937-AD08-85825AC9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9049"/>
          <a:ext cx="10420350" cy="71723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E03F5C-2117-4DB6-AC10-73AC821AC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9F6053-3D1B-4800-9FF7-055F2C5D7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R24" sqref="R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500</v>
      </c>
      <c r="C2" s="4">
        <f>B2*1.2</f>
        <v>600</v>
      </c>
      <c r="D2" s="4">
        <f t="shared" ref="D2:D13" si="2">C2*1.2</f>
        <v>720</v>
      </c>
      <c r="E2" s="5">
        <f t="shared" ref="E2:E13" si="3">R2</f>
        <v>11000000</v>
      </c>
      <c r="F2" s="15">
        <f t="shared" ref="F2:F13" si="4">ROUND((E2/B2),0)</f>
        <v>22000</v>
      </c>
      <c r="G2" s="10">
        <f t="shared" ref="G2:G13" si="5">ROUND((E2/C2),0)</f>
        <v>18333</v>
      </c>
      <c r="H2" s="10">
        <f t="shared" ref="H2:H13" si="6">ROUND((E2/D2),0)</f>
        <v>15278</v>
      </c>
      <c r="I2" s="4" t="e">
        <f>#REF!</f>
        <v>#REF!</v>
      </c>
      <c r="J2" s="4" t="str">
        <f t="shared" ref="J2:J13" si="7">S2</f>
        <v>riddhi garden</v>
      </c>
      <c r="O2">
        <v>0</v>
      </c>
      <c r="P2">
        <f t="shared" ref="P2:P11" si="8">O2/1.2</f>
        <v>0</v>
      </c>
      <c r="Q2">
        <v>500</v>
      </c>
      <c r="R2" s="2">
        <v>11000000</v>
      </c>
      <c r="S2" s="8" t="s">
        <v>21</v>
      </c>
      <c r="T2" s="8"/>
    </row>
    <row r="3" spans="1:20" x14ac:dyDescent="0.25">
      <c r="A3" s="4">
        <f t="shared" si="0"/>
        <v>0</v>
      </c>
      <c r="B3" s="4">
        <f t="shared" si="1"/>
        <v>375</v>
      </c>
      <c r="C3" s="4">
        <f t="shared" ref="C3:C15" si="9">B3*1.2</f>
        <v>450</v>
      </c>
      <c r="D3" s="4">
        <f t="shared" si="2"/>
        <v>540</v>
      </c>
      <c r="E3" s="5">
        <f t="shared" si="3"/>
        <v>9500000</v>
      </c>
      <c r="F3" s="10">
        <f t="shared" si="4"/>
        <v>25333</v>
      </c>
      <c r="G3" s="10">
        <f t="shared" si="5"/>
        <v>21111</v>
      </c>
      <c r="H3" s="10">
        <f t="shared" si="6"/>
        <v>17593</v>
      </c>
      <c r="I3" s="4" t="e">
        <f>#REF!</f>
        <v>#REF!</v>
      </c>
      <c r="J3" s="4">
        <f t="shared" si="7"/>
        <v>0</v>
      </c>
      <c r="O3">
        <v>0</v>
      </c>
      <c r="P3">
        <v>450</v>
      </c>
      <c r="Q3">
        <f t="shared" ref="Q3:Q11" si="10">P3/1.2</f>
        <v>375</v>
      </c>
      <c r="R3" s="2">
        <v>9500000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635</v>
      </c>
      <c r="C4" s="4">
        <f t="shared" si="9"/>
        <v>762</v>
      </c>
      <c r="D4" s="4">
        <f t="shared" si="2"/>
        <v>914.4</v>
      </c>
      <c r="E4" s="5">
        <f t="shared" si="3"/>
        <v>14725000</v>
      </c>
      <c r="F4" s="10">
        <f t="shared" si="4"/>
        <v>23189</v>
      </c>
      <c r="G4" s="10">
        <f t="shared" si="5"/>
        <v>19324</v>
      </c>
      <c r="H4" s="10">
        <f t="shared" si="6"/>
        <v>16103</v>
      </c>
      <c r="I4" s="4" t="e">
        <f>#REF!</f>
        <v>#REF!</v>
      </c>
      <c r="J4" s="4" t="str">
        <f t="shared" si="7"/>
        <v>31.03.21</v>
      </c>
      <c r="O4">
        <v>0</v>
      </c>
      <c r="P4">
        <f t="shared" si="8"/>
        <v>0</v>
      </c>
      <c r="Q4">
        <v>635</v>
      </c>
      <c r="R4" s="2">
        <v>14725000</v>
      </c>
      <c r="S4" s="8" t="s">
        <v>22</v>
      </c>
      <c r="T4" s="8"/>
    </row>
    <row r="5" spans="1:20" x14ac:dyDescent="0.25">
      <c r="A5" s="4">
        <f t="shared" si="0"/>
        <v>0</v>
      </c>
      <c r="B5" s="4">
        <f t="shared" si="1"/>
        <v>650.23529999999994</v>
      </c>
      <c r="C5" s="4">
        <f t="shared" si="9"/>
        <v>780.28235999999993</v>
      </c>
      <c r="D5" s="4">
        <f t="shared" si="2"/>
        <v>936.33883199999991</v>
      </c>
      <c r="E5" s="5">
        <f t="shared" si="3"/>
        <v>13600000</v>
      </c>
      <c r="F5" s="15">
        <f t="shared" si="4"/>
        <v>20916</v>
      </c>
      <c r="G5" s="10">
        <f t="shared" si="5"/>
        <v>17430</v>
      </c>
      <c r="H5" s="10">
        <f t="shared" si="6"/>
        <v>14525</v>
      </c>
      <c r="I5" s="4" t="e">
        <f>#REF!</f>
        <v>#REF!</v>
      </c>
      <c r="J5" s="4" t="str">
        <f t="shared" si="7"/>
        <v>21.10.21</v>
      </c>
      <c r="O5">
        <v>0</v>
      </c>
      <c r="P5">
        <f>72.49*10.764</f>
        <v>780.28235999999993</v>
      </c>
      <c r="Q5">
        <f t="shared" si="10"/>
        <v>650.23529999999994</v>
      </c>
      <c r="R5" s="2">
        <v>13600000</v>
      </c>
      <c r="S5" s="8" t="s">
        <v>23</v>
      </c>
      <c r="T5" s="8"/>
    </row>
    <row r="6" spans="1:20" x14ac:dyDescent="0.25">
      <c r="A6" s="4">
        <f t="shared" si="0"/>
        <v>0</v>
      </c>
      <c r="B6" s="4">
        <f t="shared" si="1"/>
        <v>440</v>
      </c>
      <c r="C6" s="4">
        <f t="shared" si="9"/>
        <v>528</v>
      </c>
      <c r="D6" s="4">
        <f t="shared" si="2"/>
        <v>633.6</v>
      </c>
      <c r="E6" s="5">
        <f t="shared" si="3"/>
        <v>10600000</v>
      </c>
      <c r="F6" s="15">
        <f t="shared" si="4"/>
        <v>24091</v>
      </c>
      <c r="G6" s="10">
        <f t="shared" si="5"/>
        <v>20076</v>
      </c>
      <c r="H6" s="10">
        <f t="shared" si="6"/>
        <v>16730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440</v>
      </c>
      <c r="R6" s="2">
        <v>10600000</v>
      </c>
      <c r="S6" s="8"/>
      <c r="T6" s="8"/>
    </row>
    <row r="7" spans="1:20" x14ac:dyDescent="0.25">
      <c r="A7" s="4">
        <f t="shared" si="0"/>
        <v>0</v>
      </c>
      <c r="B7" s="4">
        <f t="shared" si="1"/>
        <v>875</v>
      </c>
      <c r="C7" s="4">
        <f t="shared" si="9"/>
        <v>1050</v>
      </c>
      <c r="D7" s="4">
        <f t="shared" si="2"/>
        <v>1260</v>
      </c>
      <c r="E7" s="5">
        <f t="shared" si="3"/>
        <v>19000000</v>
      </c>
      <c r="F7" s="10">
        <f t="shared" si="4"/>
        <v>21714</v>
      </c>
      <c r="G7" s="10">
        <f t="shared" si="5"/>
        <v>18095</v>
      </c>
      <c r="H7" s="10">
        <f t="shared" si="6"/>
        <v>15079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875</v>
      </c>
      <c r="R7" s="2">
        <v>19000000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5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5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4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5" t="e">
        <f t="shared" si="5"/>
        <v>#DIV/0!</v>
      </c>
      <c r="H12" s="4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ref="P12:P13" si="11">O12/1.2</f>
        <v>0</v>
      </c>
      <c r="Q12">
        <f t="shared" ref="Q12:Q13" si="12">P12/1.2</f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5" t="e">
        <f t="shared" si="5"/>
        <v>#DIV/0!</v>
      </c>
      <c r="H13" s="4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3:24" x14ac:dyDescent="0.25">
      <c r="F17" s="7" t="s">
        <v>17</v>
      </c>
    </row>
    <row r="18" spans="3:24" x14ac:dyDescent="0.25">
      <c r="F18" s="7" t="s">
        <v>18</v>
      </c>
      <c r="G18" t="s">
        <v>13</v>
      </c>
    </row>
    <row r="19" spans="3:24" x14ac:dyDescent="0.25">
      <c r="C19" t="s">
        <v>24</v>
      </c>
      <c r="F19" s="7">
        <v>401</v>
      </c>
      <c r="G19">
        <v>420</v>
      </c>
      <c r="H19">
        <v>21500</v>
      </c>
      <c r="I19">
        <f>H19*G19</f>
        <v>9030000</v>
      </c>
      <c r="O19" t="s">
        <v>26</v>
      </c>
      <c r="P19">
        <v>865</v>
      </c>
    </row>
    <row r="20" spans="3:24" x14ac:dyDescent="0.25">
      <c r="C20" t="s">
        <v>13</v>
      </c>
      <c r="D20">
        <v>402</v>
      </c>
      <c r="F20" s="7" t="s">
        <v>19</v>
      </c>
      <c r="G20">
        <v>430</v>
      </c>
      <c r="H20">
        <f>H19</f>
        <v>21500</v>
      </c>
      <c r="I20">
        <f>H20*G20</f>
        <v>9245000</v>
      </c>
    </row>
    <row r="21" spans="3:24" x14ac:dyDescent="0.25">
      <c r="C21" t="s">
        <v>25</v>
      </c>
      <c r="D21">
        <v>483</v>
      </c>
      <c r="G21">
        <f>G20+G19</f>
        <v>850</v>
      </c>
    </row>
    <row r="22" spans="3:24" x14ac:dyDescent="0.25">
      <c r="C22" t="s">
        <v>20</v>
      </c>
      <c r="D22">
        <f>D23/D21</f>
        <v>18118</v>
      </c>
      <c r="F22" s="7" t="s">
        <v>20</v>
      </c>
      <c r="G22">
        <f>H19</f>
        <v>21500</v>
      </c>
    </row>
    <row r="23" spans="3:24" x14ac:dyDescent="0.25">
      <c r="D23" s="2">
        <v>8750994</v>
      </c>
      <c r="F23" s="7" t="s">
        <v>14</v>
      </c>
      <c r="G23">
        <f>G22*G21</f>
        <v>18275000</v>
      </c>
      <c r="O23">
        <f>19000*1.2</f>
        <v>22800</v>
      </c>
    </row>
    <row r="24" spans="3:24" x14ac:dyDescent="0.25">
      <c r="C24" t="s">
        <v>15</v>
      </c>
      <c r="D24">
        <f>D23/D20</f>
        <v>21768.641791044774</v>
      </c>
      <c r="P24" s="11"/>
      <c r="Q24" s="11"/>
      <c r="R24" s="13"/>
      <c r="T24" s="11"/>
      <c r="U24" s="11"/>
      <c r="V24" s="11"/>
      <c r="W24" s="11"/>
      <c r="X24" s="11"/>
    </row>
    <row r="25" spans="3:24" x14ac:dyDescent="0.25">
      <c r="D25">
        <f>D24*1.05</f>
        <v>22857.073880597014</v>
      </c>
      <c r="P25" s="11"/>
      <c r="Q25" s="14"/>
      <c r="R25" s="14"/>
      <c r="T25" s="14"/>
      <c r="U25" s="14"/>
      <c r="V25" s="11"/>
      <c r="W25" s="11"/>
      <c r="X25" s="11"/>
    </row>
    <row r="26" spans="3:24" x14ac:dyDescent="0.25">
      <c r="F26" s="7" t="s">
        <v>16</v>
      </c>
      <c r="P26" s="11"/>
      <c r="Q26" s="11"/>
      <c r="R26" s="11"/>
      <c r="T26" s="11"/>
      <c r="U26" s="11"/>
      <c r="V26" s="11"/>
      <c r="W26" s="11"/>
      <c r="X26" s="11"/>
    </row>
    <row r="27" spans="3:24" x14ac:dyDescent="0.25">
      <c r="P27" s="11"/>
      <c r="Q27" s="11"/>
      <c r="R27" s="11"/>
      <c r="T27" s="11"/>
      <c r="U27" s="11"/>
      <c r="V27" s="11"/>
      <c r="W27" s="11"/>
      <c r="X27" s="11"/>
    </row>
    <row r="28" spans="3:24" x14ac:dyDescent="0.25">
      <c r="P28" s="11"/>
      <c r="Q28" s="11"/>
      <c r="R28" s="12"/>
      <c r="T28" s="12"/>
      <c r="U28" s="12"/>
      <c r="V28" s="11"/>
      <c r="W28" s="11"/>
      <c r="X28" s="11"/>
    </row>
    <row r="29" spans="3:24" x14ac:dyDescent="0.25">
      <c r="P29" s="11"/>
      <c r="Q29" s="11"/>
      <c r="R29" s="11"/>
      <c r="T29" s="11"/>
      <c r="U29" s="11"/>
      <c r="V29" s="11"/>
      <c r="W29" s="11"/>
      <c r="X29" s="11"/>
    </row>
    <row r="30" spans="3:24" x14ac:dyDescent="0.25">
      <c r="P30" s="11"/>
      <c r="Q30" s="11"/>
      <c r="R30" s="11"/>
      <c r="T30" s="11"/>
      <c r="U30" s="11"/>
      <c r="V30" s="11"/>
      <c r="W30" s="11"/>
      <c r="X30" s="11"/>
    </row>
    <row r="31" spans="3:24" x14ac:dyDescent="0.25">
      <c r="P31" s="11"/>
      <c r="Q31" s="11"/>
      <c r="R31" s="11"/>
      <c r="T31" s="11"/>
      <c r="U31" s="11"/>
      <c r="V31" s="11"/>
      <c r="W31" s="11"/>
      <c r="X31" s="11"/>
    </row>
    <row r="32" spans="3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L37" sqref="L37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C3" sqref="C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A7" sqref="A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7"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7" zoomScaleNormal="100" workbookViewId="0">
      <selection activeCell="B1" sqref="B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="85" zoomScaleNormal="85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2023-08-19T05:16:58Z</dcterms:modified>
</cp:coreProperties>
</file>