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DGS\Indradev Dudhnath Shukla\"/>
    </mc:Choice>
  </mc:AlternateContent>
  <xr:revisionPtr revIDLastSave="0" documentId="13_ncr:1_{D29B7E81-17E1-4D8C-9274-11AF0EFD3D1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1" i="4" l="1"/>
  <c r="S27" i="4"/>
  <c r="Q30" i="4"/>
  <c r="R27" i="4" l="1"/>
  <c r="Q29" i="4"/>
  <c r="J21" i="4"/>
  <c r="Q28" i="4"/>
  <c r="Q27" i="4"/>
  <c r="Q23" i="4"/>
  <c r="P11" i="4"/>
  <c r="P10" i="4"/>
  <c r="P9" i="4"/>
  <c r="P8" i="4"/>
  <c r="P7" i="4"/>
  <c r="P6" i="4"/>
  <c r="P5" i="4"/>
  <c r="P4" i="4"/>
  <c r="P3" i="4"/>
  <c r="P2" i="4"/>
  <c r="P13" i="4" l="1"/>
  <c r="P12" i="4"/>
  <c r="C15" i="4" l="1"/>
  <c r="C14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<sst xmlns="http://schemas.openxmlformats.org/spreadsheetml/2006/main" count="33" uniqueCount="29">
  <si>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</si>
  <si>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</si>
  <si>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</si>
  <si>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</si>
  <si>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</si>
  <si>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</si>
  <si>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</si>
  <si>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</si>
  <si>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</si>
  <si>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</si>
  <si>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</si>
  <si>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</si>
  <si>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</si>
  <si>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</si>
  <si>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fmv</t>
  </si>
  <si>
    <t>rate on ca</t>
  </si>
  <si>
    <t>mca</t>
  </si>
  <si>
    <t>bal</t>
  </si>
  <si>
    <t>f. no. 501, 5th floor, vishnu shivam tower, thakur village, kandivali east</t>
  </si>
  <si>
    <t>aca</t>
  </si>
  <si>
    <t>bua</t>
  </si>
  <si>
    <t>dry bal</t>
  </si>
  <si>
    <t>total</t>
  </si>
  <si>
    <t>sa</t>
  </si>
  <si>
    <t>rate on sa</t>
  </si>
  <si>
    <t>value</t>
  </si>
  <si>
    <t>weightage remark</t>
  </si>
  <si>
    <t>yoc - 2013 - previous report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</si>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</sst>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607314</xdr:colOff>
      <xdr:row>57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7850A6-3E0E-4DE4-90ED-72E595116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F8F824-3C8C-4AC7-BADD-D62740F3D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DED1BC-81E1-46A0-B70D-92BB5667E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B40BF9-FD01-4D6F-AC52-AE944BFF8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29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480A1C-75DB-49AC-BFD9-DBAB2A605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67C936-0DCD-4ABA-8755-7F2D3ADB5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30</xdr:col>
      <xdr:colOff>607314</xdr:colOff>
      <xdr:row>55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C56E12-276E-4FAF-A249-0AC67D957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08D9AF-744B-4C62-BC35-0BC207024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16CF77-99E6-4592-9DB9-1BBCEA13C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EA35A2-2B6F-4A7C-BC5A-D899C888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655C38-AF52-4990-AE13-841EEB480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1</xdr:row>
      <xdr:rowOff>0</xdr:rowOff>
    </xdr:from>
    <xdr:to>
      <xdr:col>30</xdr:col>
      <xdr:colOff>597789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328BAA-582B-4F2D-A172-4F007E384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W20" sqref="W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850</v>
      </c>
      <c r="C2" s="4">
        <f>B2*1.2</f>
        <v>1020</v>
      </c>
      <c r="D2" s="4">
        <f t="shared" ref="D2:D13" si="2">C2*1.2</f>
        <v>1224</v>
      </c>
      <c r="E2" s="5">
        <f t="shared" ref="E2:E13" si="3">R2</f>
        <v>24900000</v>
      </c>
      <c r="F2" s="10">
        <f t="shared" ref="F2:F13" si="4">ROUND((E2/B2),0)</f>
        <v>29294</v>
      </c>
      <c r="G2" s="10">
        <f t="shared" ref="G2:G13" si="5">ROUND((E2/C2),0)</f>
        <v>24412</v>
      </c>
      <c r="H2" s="10">
        <f t="shared" ref="H2:H13" si="6">ROUND((E2/D2),0)</f>
        <v>20343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1" si="8">O2/1.2</f>
        <v>0</v>
      </c>
      <c r="Q2">
        <v>850</v>
      </c>
      <c r="R2" s="2">
        <v>24900000</v>
      </c>
      <c r="S2" s="8"/>
      <c r="T2" s="8"/>
    </row>
    <row r="3" spans="1:20" x14ac:dyDescent="0.25">
      <c r="A3" s="4">
        <f t="shared" si="0"/>
        <v>0</v>
      </c>
      <c r="B3" s="4">
        <f t="shared" si="1"/>
        <v>840</v>
      </c>
      <c r="C3" s="4">
        <f t="shared" ref="C3:C15" si="9">B3*1.2</f>
        <v>1008</v>
      </c>
      <c r="D3" s="4">
        <f t="shared" si="2"/>
        <v>1209.5999999999999</v>
      </c>
      <c r="E3" s="5">
        <f t="shared" si="3"/>
        <v>21500000</v>
      </c>
      <c r="F3" s="10">
        <f t="shared" si="4"/>
        <v>25595</v>
      </c>
      <c r="G3" s="10">
        <f t="shared" si="5"/>
        <v>21329</v>
      </c>
      <c r="H3" s="10">
        <f t="shared" si="6"/>
        <v>17774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840</v>
      </c>
      <c r="R3" s="2">
        <v>21500000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850</v>
      </c>
      <c r="C4" s="4">
        <f t="shared" si="9"/>
        <v>1020</v>
      </c>
      <c r="D4" s="4">
        <f t="shared" si="2"/>
        <v>1224</v>
      </c>
      <c r="E4" s="5">
        <f t="shared" si="3"/>
        <v>26000000</v>
      </c>
      <c r="F4" s="10">
        <f t="shared" si="4"/>
        <v>30588</v>
      </c>
      <c r="G4" s="15">
        <f t="shared" si="5"/>
        <v>25490</v>
      </c>
      <c r="H4" s="10">
        <f t="shared" si="6"/>
        <v>21242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850</v>
      </c>
      <c r="R4" s="2">
        <v>26000000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850</v>
      </c>
      <c r="C5" s="4">
        <f t="shared" si="9"/>
        <v>1020</v>
      </c>
      <c r="D5" s="4">
        <f t="shared" si="2"/>
        <v>1224</v>
      </c>
      <c r="E5" s="5">
        <f t="shared" si="3"/>
        <v>23000000</v>
      </c>
      <c r="F5" s="10">
        <f t="shared" si="4"/>
        <v>27059</v>
      </c>
      <c r="G5" s="10">
        <f t="shared" si="5"/>
        <v>22549</v>
      </c>
      <c r="H5" s="10">
        <f t="shared" si="6"/>
        <v>18791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850</v>
      </c>
      <c r="R5" s="2">
        <v>23000000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830</v>
      </c>
      <c r="C6" s="4">
        <f t="shared" si="9"/>
        <v>996</v>
      </c>
      <c r="D6" s="4">
        <f t="shared" si="2"/>
        <v>1195.2</v>
      </c>
      <c r="E6" s="5">
        <f t="shared" si="3"/>
        <v>21000000</v>
      </c>
      <c r="F6" s="10">
        <f t="shared" si="4"/>
        <v>25301</v>
      </c>
      <c r="G6" s="10">
        <f t="shared" si="5"/>
        <v>21084</v>
      </c>
      <c r="H6" s="10">
        <f t="shared" si="6"/>
        <v>17570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830</v>
      </c>
      <c r="R6" s="2">
        <v>21000000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814</v>
      </c>
      <c r="C7" s="4">
        <f t="shared" si="9"/>
        <v>976.8</v>
      </c>
      <c r="D7" s="4">
        <f t="shared" si="2"/>
        <v>1172.1599999999999</v>
      </c>
      <c r="E7" s="5">
        <f t="shared" si="3"/>
        <v>22000000</v>
      </c>
      <c r="F7" s="10">
        <f t="shared" si="4"/>
        <v>27027</v>
      </c>
      <c r="G7" s="10">
        <f t="shared" si="5"/>
        <v>22523</v>
      </c>
      <c r="H7" s="10">
        <f t="shared" si="6"/>
        <v>18769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814</v>
      </c>
      <c r="R7" s="2">
        <v>22000000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800</v>
      </c>
      <c r="C8" s="4">
        <f t="shared" si="9"/>
        <v>960</v>
      </c>
      <c r="D8" s="4">
        <f t="shared" si="2"/>
        <v>1152</v>
      </c>
      <c r="E8" s="5">
        <f t="shared" si="3"/>
        <v>22500000</v>
      </c>
      <c r="F8" s="10">
        <f t="shared" si="4"/>
        <v>28125</v>
      </c>
      <c r="G8" s="10">
        <f t="shared" si="5"/>
        <v>23438</v>
      </c>
      <c r="H8" s="10">
        <f t="shared" si="6"/>
        <v>19531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800</v>
      </c>
      <c r="R8" s="2">
        <v>22500000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850</v>
      </c>
      <c r="C9" s="4">
        <f t="shared" si="9"/>
        <v>1020</v>
      </c>
      <c r="D9" s="4">
        <f t="shared" si="2"/>
        <v>1224</v>
      </c>
      <c r="E9" s="5">
        <f t="shared" si="3"/>
        <v>25000000</v>
      </c>
      <c r="F9" s="10">
        <f t="shared" si="4"/>
        <v>29412</v>
      </c>
      <c r="G9" s="10">
        <f t="shared" si="5"/>
        <v>24510</v>
      </c>
      <c r="H9" s="10">
        <f t="shared" si="6"/>
        <v>20425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850</v>
      </c>
      <c r="R9" s="2">
        <v>25000000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650</v>
      </c>
      <c r="C10" s="4">
        <f t="shared" si="9"/>
        <v>780</v>
      </c>
      <c r="D10" s="4">
        <f t="shared" si="2"/>
        <v>936</v>
      </c>
      <c r="E10" s="5">
        <f t="shared" si="3"/>
        <v>21500000</v>
      </c>
      <c r="F10" s="10">
        <f t="shared" si="4"/>
        <v>33077</v>
      </c>
      <c r="G10" s="10">
        <f t="shared" si="5"/>
        <v>27564</v>
      </c>
      <c r="H10" s="10">
        <f t="shared" si="6"/>
        <v>22970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650</v>
      </c>
      <c r="R10" s="2">
        <v>21500000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650</v>
      </c>
      <c r="C11" s="4">
        <f t="shared" si="9"/>
        <v>780</v>
      </c>
      <c r="D11" s="4">
        <f t="shared" si="2"/>
        <v>936</v>
      </c>
      <c r="E11" s="5">
        <f t="shared" si="3"/>
        <v>19500000</v>
      </c>
      <c r="F11" s="10">
        <f t="shared" si="4"/>
        <v>30000</v>
      </c>
      <c r="G11" s="15">
        <f t="shared" si="5"/>
        <v>25000</v>
      </c>
      <c r="H11" s="4">
        <f t="shared" si="6"/>
        <v>20833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650</v>
      </c>
      <c r="R11" s="2">
        <v>19500000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764</v>
      </c>
      <c r="C12" s="4">
        <f t="shared" si="9"/>
        <v>916.8</v>
      </c>
      <c r="D12" s="4">
        <f t="shared" si="2"/>
        <v>1100.1599999999999</v>
      </c>
      <c r="E12" s="5">
        <f t="shared" si="3"/>
        <v>23500000</v>
      </c>
      <c r="F12" s="10">
        <f t="shared" si="4"/>
        <v>30759</v>
      </c>
      <c r="G12" s="15">
        <f t="shared" si="5"/>
        <v>25633</v>
      </c>
      <c r="H12" s="4">
        <f t="shared" si="6"/>
        <v>21361</v>
      </c>
      <c r="I12" s="4" t="e">
        <f>#REF!</f>
        <v>#REF!</v>
      </c>
      <c r="J12" s="4">
        <f t="shared" si="7"/>
        <v>0</v>
      </c>
      <c r="O12">
        <v>0</v>
      </c>
      <c r="P12">
        <f t="shared" ref="P12:P13" si="10">O12/1.2</f>
        <v>0</v>
      </c>
      <c r="Q12">
        <v>764</v>
      </c>
      <c r="R12" s="2">
        <v>23500000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763</v>
      </c>
      <c r="C13" s="4">
        <f t="shared" si="9"/>
        <v>915.6</v>
      </c>
      <c r="D13" s="4">
        <f t="shared" si="2"/>
        <v>1098.72</v>
      </c>
      <c r="E13" s="5">
        <f t="shared" si="3"/>
        <v>24100000</v>
      </c>
      <c r="F13" s="10">
        <f t="shared" si="4"/>
        <v>31586</v>
      </c>
      <c r="G13" s="15">
        <f t="shared" si="5"/>
        <v>26322</v>
      </c>
      <c r="H13" s="4">
        <f t="shared" si="6"/>
        <v>21935</v>
      </c>
      <c r="I13" s="4" t="e">
        <f>#REF!</f>
        <v>#REF!</v>
      </c>
      <c r="J13" s="4">
        <f t="shared" si="7"/>
        <v>0</v>
      </c>
      <c r="O13">
        <v>0</v>
      </c>
      <c r="P13">
        <f t="shared" si="10"/>
        <v>0</v>
      </c>
      <c r="Q13">
        <v>763</v>
      </c>
      <c r="R13" s="2">
        <v>24100000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1">C14*1.2</f>
        <v>0</v>
      </c>
      <c r="E14" s="5">
        <f t="shared" ref="E14:E15" si="12">R14</f>
        <v>0</v>
      </c>
      <c r="F14" s="10" t="e">
        <f t="shared" ref="F14:F15" si="13">ROUND((E14/B14),0)</f>
        <v>#DIV/0!</v>
      </c>
      <c r="G14" s="10" t="e">
        <f t="shared" ref="G14:G15" si="14">ROUND((E14/C14),0)</f>
        <v>#DIV/0!</v>
      </c>
      <c r="H14" s="4" t="e">
        <f t="shared" ref="H14:H15" si="15">ROUND((E14/D14),0)</f>
        <v>#DIV/0!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f t="shared" ref="Q14:Q15" si="18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4" t="e">
        <f t="shared" si="14"/>
        <v>#DIV/0!</v>
      </c>
      <c r="H15" s="4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8"/>
      <c r="T15" s="8"/>
    </row>
    <row r="17" spans="8:24" x14ac:dyDescent="0.25">
      <c r="H17" t="s">
        <v>18</v>
      </c>
    </row>
    <row r="18" spans="8:24" x14ac:dyDescent="0.25">
      <c r="H18" t="s">
        <v>19</v>
      </c>
      <c r="I18">
        <v>676</v>
      </c>
    </row>
    <row r="19" spans="8:24" x14ac:dyDescent="0.25">
      <c r="H19" t="s">
        <v>20</v>
      </c>
      <c r="I19">
        <v>811</v>
      </c>
      <c r="P19" t="s">
        <v>16</v>
      </c>
    </row>
    <row r="20" spans="8:24" x14ac:dyDescent="0.25">
      <c r="H20" t="s">
        <v>28</v>
      </c>
      <c r="I20">
        <v>25500</v>
      </c>
      <c r="P20" t="s">
        <v>13</v>
      </c>
      <c r="Q20">
        <v>695</v>
      </c>
    </row>
    <row r="21" spans="8:24" x14ac:dyDescent="0.25">
      <c r="H21" t="s">
        <v>14</v>
      </c>
      <c r="I21">
        <f>I20*I19</f>
        <v>20680500</v>
      </c>
      <c r="J21">
        <f>I21/I19</f>
        <v>25500</v>
      </c>
      <c r="P21" t="s">
        <v>17</v>
      </c>
      <c r="Q21">
        <v>98</v>
      </c>
    </row>
    <row r="22" spans="8:24" x14ac:dyDescent="0.25">
      <c r="P22" t="s">
        <v>21</v>
      </c>
      <c r="Q22">
        <v>29</v>
      </c>
    </row>
    <row r="23" spans="8:24" x14ac:dyDescent="0.25">
      <c r="P23" s="6" t="s">
        <v>22</v>
      </c>
      <c r="Q23" s="6">
        <f>SUM(Q20:Q22)</f>
        <v>822</v>
      </c>
    </row>
    <row r="24" spans="8:24" x14ac:dyDescent="0.25">
      <c r="P24" s="11" t="s">
        <v>20</v>
      </c>
      <c r="Q24" s="11">
        <v>811.39</v>
      </c>
      <c r="R24" s="13"/>
      <c r="T24" s="11"/>
      <c r="U24" s="11"/>
      <c r="V24" s="11"/>
      <c r="W24" s="11"/>
      <c r="X24" s="11"/>
    </row>
    <row r="25" spans="8:24" x14ac:dyDescent="0.25">
      <c r="P25" s="11" t="s">
        <v>23</v>
      </c>
      <c r="Q25" s="14">
        <v>1055</v>
      </c>
      <c r="R25" s="14"/>
      <c r="T25" s="14"/>
      <c r="U25" s="14"/>
      <c r="V25" s="11"/>
      <c r="W25" s="11"/>
      <c r="X25" s="11"/>
    </row>
    <row r="26" spans="8:24" x14ac:dyDescent="0.25">
      <c r="H26" t="s">
        <v>27</v>
      </c>
      <c r="P26" s="11" t="s">
        <v>24</v>
      </c>
      <c r="Q26" s="11">
        <v>17000</v>
      </c>
      <c r="R26" s="11"/>
      <c r="T26" s="11"/>
      <c r="U26" s="11"/>
      <c r="V26" s="11"/>
      <c r="W26" s="11"/>
      <c r="X26" s="11"/>
    </row>
    <row r="27" spans="8:24" x14ac:dyDescent="0.25">
      <c r="H27" s="16" t="s">
        <v>26</v>
      </c>
      <c r="P27" s="11" t="s">
        <v>25</v>
      </c>
      <c r="Q27" s="11">
        <f>Q26*Q25</f>
        <v>17935000</v>
      </c>
      <c r="R27" s="11">
        <f>Q27*1.2</f>
        <v>21522000</v>
      </c>
      <c r="S27">
        <f>R27/Q24</f>
        <v>26524.852413759105</v>
      </c>
      <c r="T27" s="11"/>
      <c r="U27" s="11"/>
      <c r="V27" s="11"/>
      <c r="W27" s="11"/>
      <c r="X27" s="11"/>
    </row>
    <row r="28" spans="8:24" x14ac:dyDescent="0.25">
      <c r="P28" s="11" t="s">
        <v>15</v>
      </c>
      <c r="Q28" s="11">
        <f>Q27/I18</f>
        <v>26531.065088757397</v>
      </c>
      <c r="R28" s="12"/>
      <c r="T28" s="12"/>
      <c r="U28" s="12"/>
      <c r="V28" s="11"/>
      <c r="W28" s="11"/>
      <c r="X28" s="11"/>
    </row>
    <row r="29" spans="8:24" x14ac:dyDescent="0.25">
      <c r="P29" s="11"/>
      <c r="Q29" s="11">
        <f>Q28*1.2</f>
        <v>31837.278106508875</v>
      </c>
      <c r="R29" s="11"/>
      <c r="T29" s="11"/>
      <c r="U29" s="11"/>
      <c r="V29" s="11"/>
      <c r="W29" s="11"/>
      <c r="X29" s="11"/>
    </row>
    <row r="30" spans="8:24" x14ac:dyDescent="0.25">
      <c r="P30" s="11"/>
      <c r="Q30" s="11">
        <f>Q29/1.2</f>
        <v>26531.065088757397</v>
      </c>
      <c r="R30" s="11"/>
      <c r="T30" s="11"/>
      <c r="U30" s="11"/>
      <c r="V30" s="11"/>
      <c r="W30" s="11"/>
      <c r="X30" s="11"/>
    </row>
    <row r="31" spans="8:24" x14ac:dyDescent="0.25">
      <c r="P31" s="11"/>
      <c r="Q31" s="11"/>
      <c r="R31" s="11"/>
      <c r="T31" s="11"/>
      <c r="U31" s="11"/>
      <c r="V31" s="11"/>
      <c r="W31" s="11"/>
      <c r="X31" s="11"/>
    </row>
    <row r="32" spans="8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C3" sqref="C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1" sqref="B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2023-08-30T05:56:51Z</dcterms:modified>
</cp:coreProperties>
</file>