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enuka Kumari\"/>
    </mc:Choice>
  </mc:AlternateContent>
  <xr:revisionPtr revIDLastSave="0" documentId="13_ncr:1_{347FB481-BA6E-485C-BAA5-A02DF352A9A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2" i="4" l="1"/>
  <c r="I21" i="4"/>
  <c r="H21" i="4" l="1"/>
  <c r="C15" i="4"/>
  <c r="C14" i="4"/>
  <c r="C13" i="4"/>
  <c r="J19" i="4"/>
  <c r="I19" i="4"/>
  <c r="P13" i="4"/>
  <c r="Q13" i="4" s="1"/>
  <c r="P12" i="4"/>
  <c r="P11" i="4"/>
  <c r="P10" i="4"/>
  <c r="P9" i="4"/>
  <c r="P8" i="4"/>
  <c r="P7" i="4"/>
  <c r="P6" i="4"/>
  <c r="P5" i="4"/>
  <c r="P4" i="4"/>
  <c r="P3" i="4"/>
  <c r="P2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<sst xmlns="http://schemas.openxmlformats.org/spreadsheetml/2006/main" count="39" uniqueCount="24">
  <si>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</si>
  <si>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</si>
  <si>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</si>
  <si>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</si>
  <si>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</si>
  <si>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</si>
  <si>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</si>
  <si>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</si>
  <si>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</si>
  <si>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Rate on Built up  area (20%)</t>
  </si>
  <si>
    <t>Rate on Saleable area (20 + 20%)</t>
  </si>
  <si>
    <t>fmv</t>
  </si>
  <si>
    <t>f. no. 1103, 11th floor, Rivali park sunburst, magathane</t>
  </si>
  <si>
    <t>Rera ca</t>
  </si>
  <si>
    <t>bua</t>
  </si>
  <si>
    <t>Built up area (10%)</t>
  </si>
  <si>
    <t>Saleable area (10 + 20%)</t>
  </si>
  <si>
    <t>agreemetn  - 26.07.2023 - 1,43,50,000/-</t>
  </si>
  <si>
    <t>rate on ca</t>
  </si>
  <si>
    <t>rivali park suburst</t>
  </si>
  <si>
    <t>Vankar</t>
  </si>
  <si>
    <t>vankar &amp; vastukala</t>
  </si>
  <si>
    <t>yogehs vankar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</si>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</sst>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4" borderId="0" xfId="0" applyFon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70A80A-8AE7-4C36-BD75-76C7BE4A5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195A1E-75B2-4C6A-9A9D-BBEE744AC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138EC-1971-4E3D-91EA-7BAD6D26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CD069B-713F-41CD-A8BF-E288DA1C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2F6220-41CE-4367-A8A0-463967BA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0538A8-BED9-416A-91D8-6FA495359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113693-1D5B-4913-AF9A-E3F2AFDB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BDF2BB-C1F6-49DF-BC1A-B4A1CAB2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3F91A3-6AB9-4C69-8C28-09478EAB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132185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B2613F2-6165-4A8F-BFBF-6BD2FF320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F4D9CF-E233-4191-BFD6-4005F619C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15</v>
      </c>
      <c r="D1" s="3" t="s">
        <v>16</v>
      </c>
      <c r="E1" s="3" t="s">
        <v>1</v>
      </c>
      <c r="F1" s="9" t="s">
        <v>8</v>
      </c>
      <c r="G1" s="9" t="s">
        <v>9</v>
      </c>
      <c r="H1" s="9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633</v>
      </c>
      <c r="C2" s="4">
        <f>B2*1.1</f>
        <v>696.30000000000007</v>
      </c>
      <c r="D2" s="4">
        <f t="shared" ref="D2:D13" si="2">C2*1.2</f>
        <v>835.56000000000006</v>
      </c>
      <c r="E2" s="5">
        <f t="shared" ref="E2:E13" si="3">R2</f>
        <v>14400000</v>
      </c>
      <c r="F2" s="10">
        <f t="shared" ref="F2:F13" si="4">ROUND((E2/B2),0)</f>
        <v>22749</v>
      </c>
      <c r="G2" s="10">
        <f t="shared" ref="G2:G13" si="5">ROUND((E2/C2),0)</f>
        <v>20681</v>
      </c>
      <c r="H2" s="10">
        <f t="shared" ref="H2:H13" si="6">ROUND((E2/D2),0)</f>
        <v>17234</v>
      </c>
      <c r="I2" s="4" t="e">
        <f>#REF!</f>
        <v>#REF!</v>
      </c>
      <c r="J2" s="4" t="str">
        <f t="shared" ref="J2:J13" si="7">S2</f>
        <v>rivali park suburst</v>
      </c>
      <c r="O2">
        <v>0</v>
      </c>
      <c r="P2">
        <f t="shared" ref="P2:P13" si="8">O2/1.2</f>
        <v>0</v>
      </c>
      <c r="Q2">
        <v>633</v>
      </c>
      <c r="R2" s="2">
        <v>14400000</v>
      </c>
      <c r="S2" s="8" t="s">
        <v>19</v>
      </c>
      <c r="T2" s="8"/>
    </row>
    <row r="3" spans="1:22" x14ac:dyDescent="0.25">
      <c r="A3" s="4">
        <f t="shared" si="0"/>
        <v>0</v>
      </c>
      <c r="B3" s="4">
        <f t="shared" si="1"/>
        <v>634</v>
      </c>
      <c r="C3" s="4">
        <f t="shared" ref="C3:C15" si="9">B3*1.1</f>
        <v>697.40000000000009</v>
      </c>
      <c r="D3" s="4">
        <f t="shared" si="2"/>
        <v>836.88000000000011</v>
      </c>
      <c r="E3" s="5">
        <f t="shared" si="3"/>
        <v>14600000</v>
      </c>
      <c r="F3" s="10">
        <f t="shared" si="4"/>
        <v>23028</v>
      </c>
      <c r="G3" s="10">
        <f t="shared" si="5"/>
        <v>20935</v>
      </c>
      <c r="H3" s="10">
        <f t="shared" si="6"/>
        <v>17446</v>
      </c>
      <c r="I3" s="4" t="e">
        <f>#REF!</f>
        <v>#REF!</v>
      </c>
      <c r="J3" s="4" t="str">
        <f t="shared" si="7"/>
        <v>rivali park suburst</v>
      </c>
      <c r="O3">
        <v>0</v>
      </c>
      <c r="P3">
        <f t="shared" si="8"/>
        <v>0</v>
      </c>
      <c r="Q3">
        <v>634</v>
      </c>
      <c r="R3" s="2">
        <v>14600000</v>
      </c>
      <c r="S3" s="8" t="s">
        <v>19</v>
      </c>
      <c r="T3" s="8"/>
    </row>
    <row r="4" spans="1:22" x14ac:dyDescent="0.25">
      <c r="A4" s="4">
        <f t="shared" si="0"/>
        <v>0</v>
      </c>
      <c r="B4" s="4">
        <f t="shared" si="1"/>
        <v>639</v>
      </c>
      <c r="C4" s="4">
        <f t="shared" si="9"/>
        <v>702.90000000000009</v>
      </c>
      <c r="D4" s="4">
        <f t="shared" si="2"/>
        <v>843.48000000000013</v>
      </c>
      <c r="E4" s="5">
        <f t="shared" si="3"/>
        <v>16900000</v>
      </c>
      <c r="F4" s="15">
        <f t="shared" si="4"/>
        <v>26448</v>
      </c>
      <c r="G4" s="10">
        <f t="shared" si="5"/>
        <v>24043</v>
      </c>
      <c r="H4" s="10">
        <f t="shared" si="6"/>
        <v>20036</v>
      </c>
      <c r="I4" s="4" t="e">
        <f>#REF!</f>
        <v>#REF!</v>
      </c>
      <c r="J4" s="4" t="str">
        <f t="shared" si="7"/>
        <v>rivali park suburst</v>
      </c>
      <c r="O4">
        <v>0</v>
      </c>
      <c r="P4">
        <f t="shared" si="8"/>
        <v>0</v>
      </c>
      <c r="Q4">
        <v>639</v>
      </c>
      <c r="R4" s="2">
        <v>16900000</v>
      </c>
      <c r="S4" s="8" t="s">
        <v>19</v>
      </c>
      <c r="T4" s="8"/>
    </row>
    <row r="5" spans="1:22" x14ac:dyDescent="0.25">
      <c r="A5" s="4">
        <f t="shared" si="0"/>
        <v>0</v>
      </c>
      <c r="B5" s="4">
        <f t="shared" si="1"/>
        <v>628</v>
      </c>
      <c r="C5" s="4">
        <f t="shared" si="9"/>
        <v>690.80000000000007</v>
      </c>
      <c r="D5" s="4">
        <f t="shared" si="2"/>
        <v>828.96</v>
      </c>
      <c r="E5" s="5">
        <f t="shared" si="3"/>
        <v>16500000</v>
      </c>
      <c r="F5" s="15">
        <f t="shared" si="4"/>
        <v>26274</v>
      </c>
      <c r="G5" s="10">
        <f t="shared" si="5"/>
        <v>23885</v>
      </c>
      <c r="H5" s="10">
        <f t="shared" si="6"/>
        <v>19904</v>
      </c>
      <c r="I5" s="4" t="e">
        <f>#REF!</f>
        <v>#REF!</v>
      </c>
      <c r="J5" s="4" t="str">
        <f t="shared" si="7"/>
        <v>rivali park suburst</v>
      </c>
      <c r="O5">
        <v>0</v>
      </c>
      <c r="P5">
        <f t="shared" si="8"/>
        <v>0</v>
      </c>
      <c r="Q5">
        <v>628</v>
      </c>
      <c r="R5" s="2">
        <v>16500000</v>
      </c>
      <c r="S5" s="8" t="s">
        <v>19</v>
      </c>
      <c r="T5" s="8"/>
      <c r="U5" s="17" t="s">
        <v>20</v>
      </c>
    </row>
    <row r="6" spans="1:22" x14ac:dyDescent="0.25">
      <c r="A6" s="4">
        <f t="shared" si="0"/>
        <v>0</v>
      </c>
      <c r="B6" s="4">
        <f t="shared" si="1"/>
        <v>639</v>
      </c>
      <c r="C6" s="4">
        <f t="shared" si="9"/>
        <v>702.90000000000009</v>
      </c>
      <c r="D6" s="4">
        <f t="shared" si="2"/>
        <v>843.48000000000013</v>
      </c>
      <c r="E6" s="5">
        <f t="shared" si="3"/>
        <v>16900000</v>
      </c>
      <c r="F6" s="16">
        <f t="shared" si="4"/>
        <v>26448</v>
      </c>
      <c r="G6" s="10">
        <f t="shared" si="5"/>
        <v>24043</v>
      </c>
      <c r="H6" s="10">
        <f t="shared" si="6"/>
        <v>20036</v>
      </c>
      <c r="I6" s="4" t="e">
        <f>#REF!</f>
        <v>#REF!</v>
      </c>
      <c r="J6" s="4" t="str">
        <f t="shared" si="7"/>
        <v>rivali park suburst</v>
      </c>
      <c r="O6">
        <v>0</v>
      </c>
      <c r="P6">
        <f t="shared" si="8"/>
        <v>0</v>
      </c>
      <c r="Q6">
        <v>639</v>
      </c>
      <c r="R6" s="2">
        <v>16900000</v>
      </c>
      <c r="S6" s="8" t="s">
        <v>19</v>
      </c>
      <c r="T6" s="8"/>
    </row>
    <row r="7" spans="1:22" x14ac:dyDescent="0.25">
      <c r="A7" s="4">
        <f t="shared" si="0"/>
        <v>0</v>
      </c>
      <c r="B7" s="4">
        <f t="shared" si="1"/>
        <v>639</v>
      </c>
      <c r="C7" s="4">
        <f t="shared" si="9"/>
        <v>702.90000000000009</v>
      </c>
      <c r="D7" s="4">
        <f t="shared" si="2"/>
        <v>843.48000000000013</v>
      </c>
      <c r="E7" s="5">
        <f t="shared" si="3"/>
        <v>14400000</v>
      </c>
      <c r="F7" s="10">
        <f t="shared" si="4"/>
        <v>22535</v>
      </c>
      <c r="G7" s="10">
        <f t="shared" si="5"/>
        <v>20487</v>
      </c>
      <c r="H7" s="10">
        <f t="shared" si="6"/>
        <v>17072</v>
      </c>
      <c r="I7" s="4" t="e">
        <f>#REF!</f>
        <v>#REF!</v>
      </c>
      <c r="J7" s="4" t="str">
        <f t="shared" si="7"/>
        <v>rivali park suburst</v>
      </c>
      <c r="O7">
        <v>0</v>
      </c>
      <c r="P7">
        <f t="shared" si="8"/>
        <v>0</v>
      </c>
      <c r="Q7">
        <v>639</v>
      </c>
      <c r="R7" s="2">
        <v>14400000</v>
      </c>
      <c r="S7" s="8" t="s">
        <v>19</v>
      </c>
      <c r="T7" s="8"/>
    </row>
    <row r="8" spans="1:22" x14ac:dyDescent="0.25">
      <c r="A8" s="4">
        <f t="shared" si="0"/>
        <v>0</v>
      </c>
      <c r="B8" s="4">
        <f t="shared" si="1"/>
        <v>644</v>
      </c>
      <c r="C8" s="4">
        <f t="shared" si="9"/>
        <v>708.40000000000009</v>
      </c>
      <c r="D8" s="4">
        <f t="shared" si="2"/>
        <v>850.08</v>
      </c>
      <c r="E8" s="5">
        <f t="shared" si="3"/>
        <v>14900000</v>
      </c>
      <c r="F8" s="10">
        <f t="shared" si="4"/>
        <v>23137</v>
      </c>
      <c r="G8" s="10">
        <f t="shared" si="5"/>
        <v>21033</v>
      </c>
      <c r="H8" s="10">
        <f t="shared" si="6"/>
        <v>17528</v>
      </c>
      <c r="I8" s="4" t="e">
        <f>#REF!</f>
        <v>#REF!</v>
      </c>
      <c r="J8" s="4" t="str">
        <f t="shared" si="7"/>
        <v>rivali park suburst</v>
      </c>
      <c r="O8">
        <v>0</v>
      </c>
      <c r="P8">
        <f t="shared" si="8"/>
        <v>0</v>
      </c>
      <c r="Q8">
        <v>644</v>
      </c>
      <c r="R8" s="2">
        <v>14900000</v>
      </c>
      <c r="S8" s="8" t="s">
        <v>19</v>
      </c>
      <c r="T8" s="8"/>
    </row>
    <row r="9" spans="1:22" x14ac:dyDescent="0.25">
      <c r="A9" s="4">
        <f t="shared" si="0"/>
        <v>0</v>
      </c>
      <c r="B9" s="4">
        <f t="shared" si="1"/>
        <v>633</v>
      </c>
      <c r="C9" s="4">
        <f t="shared" si="9"/>
        <v>696.30000000000007</v>
      </c>
      <c r="D9" s="4">
        <f t="shared" si="2"/>
        <v>835.56000000000006</v>
      </c>
      <c r="E9" s="5">
        <f t="shared" si="3"/>
        <v>14800000</v>
      </c>
      <c r="F9" s="10">
        <f t="shared" si="4"/>
        <v>23381</v>
      </c>
      <c r="G9" s="10">
        <f t="shared" si="5"/>
        <v>21255</v>
      </c>
      <c r="H9" s="10">
        <f t="shared" si="6"/>
        <v>17713</v>
      </c>
      <c r="I9" s="4" t="e">
        <f>#REF!</f>
        <v>#REF!</v>
      </c>
      <c r="J9" s="4" t="str">
        <f t="shared" si="7"/>
        <v>rivali park suburst</v>
      </c>
      <c r="O9">
        <v>0</v>
      </c>
      <c r="P9">
        <f t="shared" si="8"/>
        <v>0</v>
      </c>
      <c r="Q9">
        <v>633</v>
      </c>
      <c r="R9" s="2">
        <v>14800000</v>
      </c>
      <c r="S9" s="8" t="s">
        <v>19</v>
      </c>
      <c r="T9" s="8"/>
    </row>
    <row r="10" spans="1:22" x14ac:dyDescent="0.25">
      <c r="A10" s="4">
        <f t="shared" si="0"/>
        <v>0</v>
      </c>
      <c r="B10" s="4">
        <f t="shared" si="1"/>
        <v>639</v>
      </c>
      <c r="C10" s="4">
        <f t="shared" si="9"/>
        <v>702.90000000000009</v>
      </c>
      <c r="D10" s="4">
        <f t="shared" si="2"/>
        <v>843.48000000000013</v>
      </c>
      <c r="E10" s="5">
        <f t="shared" si="3"/>
        <v>16900000</v>
      </c>
      <c r="F10" s="10">
        <f t="shared" si="4"/>
        <v>26448</v>
      </c>
      <c r="G10" s="10">
        <f t="shared" si="5"/>
        <v>24043</v>
      </c>
      <c r="H10" s="10">
        <f t="shared" si="6"/>
        <v>20036</v>
      </c>
      <c r="I10" s="4" t="e">
        <f>#REF!</f>
        <v>#REF!</v>
      </c>
      <c r="J10" s="4" t="str">
        <f t="shared" si="7"/>
        <v>rivali park suburst</v>
      </c>
      <c r="O10">
        <v>0</v>
      </c>
      <c r="P10">
        <f t="shared" si="8"/>
        <v>0</v>
      </c>
      <c r="Q10">
        <v>639</v>
      </c>
      <c r="R10" s="2">
        <v>16900000</v>
      </c>
      <c r="S10" s="8" t="s">
        <v>19</v>
      </c>
      <c r="T10" s="8"/>
      <c r="U10" s="17" t="s">
        <v>21</v>
      </c>
      <c r="V10" s="17"/>
    </row>
    <row r="11" spans="1:22" x14ac:dyDescent="0.25">
      <c r="A11" s="4">
        <f t="shared" si="0"/>
        <v>0</v>
      </c>
      <c r="B11" s="4">
        <f t="shared" si="1"/>
        <v>621</v>
      </c>
      <c r="C11" s="4">
        <f t="shared" si="9"/>
        <v>683.1</v>
      </c>
      <c r="D11" s="4">
        <f t="shared" si="2"/>
        <v>819.72</v>
      </c>
      <c r="E11" s="5">
        <f t="shared" si="3"/>
        <v>17000000</v>
      </c>
      <c r="F11" s="16">
        <f t="shared" si="4"/>
        <v>27375</v>
      </c>
      <c r="G11" s="10">
        <f t="shared" si="5"/>
        <v>24887</v>
      </c>
      <c r="H11" s="4">
        <f t="shared" si="6"/>
        <v>20739</v>
      </c>
      <c r="I11" s="4" t="e">
        <f>#REF!</f>
        <v>#REF!</v>
      </c>
      <c r="J11" s="4" t="str">
        <f t="shared" si="7"/>
        <v>rivali park suburst</v>
      </c>
      <c r="O11">
        <v>0</v>
      </c>
      <c r="P11">
        <f t="shared" si="8"/>
        <v>0</v>
      </c>
      <c r="Q11">
        <v>621</v>
      </c>
      <c r="R11" s="2">
        <v>17000000</v>
      </c>
      <c r="S11" s="8" t="s">
        <v>19</v>
      </c>
      <c r="T11" s="8"/>
    </row>
    <row r="12" spans="1:22" x14ac:dyDescent="0.25">
      <c r="A12" s="4">
        <f t="shared" si="0"/>
        <v>0</v>
      </c>
      <c r="B12" s="4">
        <f t="shared" si="1"/>
        <v>601</v>
      </c>
      <c r="C12" s="4">
        <f t="shared" si="9"/>
        <v>661.1</v>
      </c>
      <c r="D12" s="4">
        <f t="shared" si="2"/>
        <v>793.32</v>
      </c>
      <c r="E12" s="5">
        <f t="shared" si="3"/>
        <v>17100000</v>
      </c>
      <c r="F12" s="10">
        <f t="shared" si="4"/>
        <v>28453</v>
      </c>
      <c r="G12" s="10">
        <f t="shared" si="5"/>
        <v>25866</v>
      </c>
      <c r="H12" s="4">
        <f t="shared" si="6"/>
        <v>21555</v>
      </c>
      <c r="I12" s="4" t="e">
        <f>#REF!</f>
        <v>#REF!</v>
      </c>
      <c r="J12" s="4" t="str">
        <f t="shared" si="7"/>
        <v>rivali park suburst</v>
      </c>
      <c r="O12">
        <v>0</v>
      </c>
      <c r="P12">
        <f t="shared" si="8"/>
        <v>0</v>
      </c>
      <c r="Q12">
        <v>601</v>
      </c>
      <c r="R12" s="2">
        <v>17100000</v>
      </c>
      <c r="S12" s="8" t="s">
        <v>19</v>
      </c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ref="Q11:Q13" si="10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10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6" spans="1:22" x14ac:dyDescent="0.25">
      <c r="G16" s="8"/>
    </row>
    <row r="17" spans="7:24" x14ac:dyDescent="0.25">
      <c r="G17" t="s">
        <v>12</v>
      </c>
    </row>
    <row r="18" spans="7:24" x14ac:dyDescent="0.25">
      <c r="G18" t="s">
        <v>13</v>
      </c>
      <c r="H18">
        <v>633</v>
      </c>
      <c r="P18" s="17"/>
      <c r="Q18" s="17"/>
      <c r="R18" s="17"/>
      <c r="S18" s="17"/>
    </row>
    <row r="19" spans="7:24" x14ac:dyDescent="0.25">
      <c r="G19" t="s">
        <v>14</v>
      </c>
      <c r="H19">
        <v>697</v>
      </c>
      <c r="I19">
        <f>64.71*10.764</f>
        <v>696.53843999999992</v>
      </c>
      <c r="J19">
        <f>I19/H18</f>
        <v>1.1003766824644547</v>
      </c>
      <c r="P19" s="17"/>
      <c r="Q19" s="17" t="s">
        <v>22</v>
      </c>
      <c r="R19" s="17"/>
      <c r="S19" s="17"/>
    </row>
    <row r="20" spans="7:24" x14ac:dyDescent="0.25">
      <c r="G20" t="s">
        <v>18</v>
      </c>
      <c r="H20">
        <v>26300</v>
      </c>
      <c r="P20" s="17"/>
      <c r="Q20" s="17" t="s">
        <v>14</v>
      </c>
      <c r="R20" s="17">
        <v>697</v>
      </c>
      <c r="S20" s="17"/>
    </row>
    <row r="21" spans="7:24" x14ac:dyDescent="0.25">
      <c r="G21" t="s">
        <v>11</v>
      </c>
      <c r="H21">
        <f>H20*H18</f>
        <v>16647900</v>
      </c>
      <c r="I21">
        <f>H21/H19</f>
        <v>23885.078909612625</v>
      </c>
      <c r="P21" s="17"/>
      <c r="Q21" s="17" t="s">
        <v>23</v>
      </c>
      <c r="R21" s="17">
        <v>24200</v>
      </c>
      <c r="S21" s="17"/>
    </row>
    <row r="22" spans="7:24" x14ac:dyDescent="0.25">
      <c r="P22" s="17"/>
      <c r="Q22" s="17" t="s">
        <v>11</v>
      </c>
      <c r="R22" s="17">
        <f>R21*R20</f>
        <v>16867400</v>
      </c>
      <c r="S22" s="17"/>
    </row>
    <row r="23" spans="7:24" x14ac:dyDescent="0.25">
      <c r="G23" t="s">
        <v>17</v>
      </c>
      <c r="P23" s="17"/>
      <c r="Q23" s="17"/>
      <c r="R23" s="17"/>
      <c r="S23" s="17"/>
    </row>
    <row r="24" spans="7:24" x14ac:dyDescent="0.25">
      <c r="P24" s="11"/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S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S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S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S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2023-08-16T11:13:58Z</dcterms:modified>
</cp:coreProperties>
</file>