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Khadakpada Kalyan Branch_Sarita Rajendra Wankhade &amp; Rajendra Janardhan Wankhade\"/>
    </mc:Choice>
  </mc:AlternateContent>
  <xr:revisionPtr revIDLastSave="0" documentId="13_ncr:1_{42FDB334-2536-41E6-A374-CA8C757690BE}" xr6:coauthVersionLast="47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C5" i="25" s="1"/>
  <c r="Q4" i="4"/>
  <c r="H29" i="4"/>
  <c r="Q2" i="4"/>
  <c r="B2" i="4" s="1"/>
  <c r="C2" i="4" s="1"/>
  <c r="Q3" i="4"/>
  <c r="B3" i="4" s="1"/>
  <c r="C3" i="4" s="1"/>
  <c r="D3" i="4" s="1"/>
  <c r="P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<sst xmlns="http://schemas.openxmlformats.org/spreadsheetml/2006/main" count="137" uniqueCount="96">
  <si>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</si>
  <si>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</si>
  <si>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</si>
  <si>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</si>
  <si>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</si>
  <si>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</si>
  <si>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</si>
  <si>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</si>
  <si>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</si>
  <si>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</si>
  <si>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</si>
  <si>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</si>
  <si>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</si>
  <si>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</si>
  <si>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</si>
  <si>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</si>
  <si>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</si>
  <si>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</si>
  <si>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</si>
  <si>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</si>
  <si>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</si>
  <si>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</si>
  <si>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</si>
  <si>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</si>
  <si>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</si>
  <si>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</si>
  <si>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</si>
  <si>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</si>
  <si>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</si>
  <si>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</si>
  <si>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</si>
  <si>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</si>
  <si>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</si>
  <si>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</si>
  <si>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</si>
  <si>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</si>
  <si>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</si>
  <si>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</si>
  <si>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</si>
  <si>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</si>
  <si>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</si>
  <si>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</si>
  <si>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</si>
  <si>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</si>
  <si>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</si>
  <si>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</si>
  <si>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</si>
  <si>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</si>
  <si>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</si>
  <si>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</si>
  <si>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</si>
  <si>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</si>
  <si>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</si>
  <si>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</si>
  <si>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</si>
  <si>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</si>
  <si>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</si>
  <si>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</si>
  <si>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</si>
  <si>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</si>
  <si>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</si>
  <si>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</si>
  <si>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</si>
  <si>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</si>
  <si>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</si>
  <si>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</si>
  <si>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</si>
  <si>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</si>
  <si>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</si>
  <si>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</si>
  <si>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</si>
  <si>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</si>
  <si>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</si>
  <si>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</si>
  <si>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</si>
  <si>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</si>
  <si>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</si>
  <si>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</si>
  <si>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</si>
  <si>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</si>
  <si>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</si>
  <si>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</si>
  <si>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</si>
  <si>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</si>
  <si>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</si>
  <si>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</si>
  <si>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10.02.2000</t>
  </si>
  <si>
    <t>YOC - 2001</t>
  </si>
  <si>
    <t>1 TO 1.10 CRS</t>
  </si>
  <si>
    <t>IGR-10.04.23</t>
  </si>
  <si>
    <t>IGR-17.03.23</t>
  </si>
  <si>
    <t>IGR-31.03.23</t>
  </si>
  <si>
    <t>IGR-06.04.23</t>
  </si>
  <si>
    <t>IGR-29.03.23</t>
  </si>
  <si>
    <t>IGR-24.06.21</t>
  </si>
  <si>
    <t>IGR-25.04.22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</si>
</sst>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48</xdr:row>
      <xdr:rowOff>134608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139D71-CABD-1049-C370-4EBA6A332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90119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2EBFF-338F-0C04-F8B4-87660D9E5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525905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930E7D-63B0-4DD8-E6C0-3FAF46BC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46705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9BF92F-70BA-5266-B2F4-92E979A06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8802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24</xdr:col>
      <xdr:colOff>78253</xdr:colOff>
      <xdr:row>94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81C5C3-6179-CF87-9F70-3A8738198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708653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37D96-ACA8-21A3-AF98-307EB766D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619A7C-07ED-5DAF-9897-45CCDC6A7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EC0BE3-8E3F-571D-DD8E-35B17450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A045E8-A22F-CDF5-429D-97E119BBC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D6D3B2-5445-79FC-D164-75A96F5DA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70813F-4F3B-B5A5-9B8D-AA9AF8467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D7" sqref="D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v>63100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63100</v>
      </c>
      <c r="D5" s="63" t="s">
        <v>62</v>
      </c>
      <c r="E5" s="64">
        <f>C5/10.764</f>
        <v>5862.1330360460797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24000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39100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30498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54498</v>
      </c>
      <c r="D9" s="63" t="s">
        <v>62</v>
      </c>
      <c r="E9" s="64">
        <f>C9/10.764</f>
        <v>5062.9877369007809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2001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22</v>
      </c>
      <c r="D13" s="70">
        <f>D12-C13</f>
        <v>78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G32" sqref="G3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9000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22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38</v>
      </c>
      <c r="D8" s="26">
        <v>2001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33</v>
      </c>
      <c r="D10" s="26"/>
      <c r="F10" s="19"/>
    </row>
    <row r="11" spans="1:6" x14ac:dyDescent="0.25">
      <c r="A11" s="16"/>
      <c r="B11" s="27"/>
      <c r="C11" s="28">
        <f>C10%</f>
        <v>0.33</v>
      </c>
      <c r="D11" s="28"/>
      <c r="F11" s="19"/>
    </row>
    <row r="12" spans="1:6" x14ac:dyDescent="0.25">
      <c r="A12" s="16" t="s">
        <v>21</v>
      </c>
      <c r="B12" s="20"/>
      <c r="C12" s="21">
        <f>C6*C11</f>
        <v>825</v>
      </c>
      <c r="D12" s="24"/>
      <c r="F12" s="19"/>
    </row>
    <row r="13" spans="1:6" x14ac:dyDescent="0.25">
      <c r="A13" s="16" t="s">
        <v>22</v>
      </c>
      <c r="B13" s="20"/>
      <c r="C13" s="21">
        <f>C6-C12</f>
        <v>1675</v>
      </c>
      <c r="D13" s="24"/>
      <c r="F13" s="19"/>
    </row>
    <row r="14" spans="1:6" x14ac:dyDescent="0.25">
      <c r="A14" s="16" t="s">
        <v>15</v>
      </c>
      <c r="B14" s="20"/>
      <c r="C14" s="21">
        <f>C5</f>
        <v>6500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8175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1285</v>
      </c>
      <c r="D18" s="26"/>
      <c r="F18" s="19"/>
    </row>
    <row r="19" spans="1:6" x14ac:dyDescent="0.25">
      <c r="A19" s="16" t="s">
        <v>74</v>
      </c>
      <c r="B19" s="6"/>
      <c r="C19" s="32">
        <f>C18*C16</f>
        <v>10504875</v>
      </c>
      <c r="D19" s="33"/>
      <c r="E19" s="70"/>
      <c r="F19" s="34"/>
    </row>
    <row r="20" spans="1:6" x14ac:dyDescent="0.25">
      <c r="A20" s="16" t="s">
        <v>24</v>
      </c>
      <c r="C20" s="35">
        <f>C19*90%</f>
        <v>9454387.5</v>
      </c>
      <c r="D20" s="32"/>
      <c r="F20" s="19"/>
    </row>
    <row r="21" spans="1:6" x14ac:dyDescent="0.25">
      <c r="A21" s="16" t="s">
        <v>25</v>
      </c>
      <c r="C21" s="35">
        <f>C19*80%</f>
        <v>8403900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3212500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21885.15625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21" sqref="G2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1033.3333333333335</v>
      </c>
      <c r="C2" s="4">
        <f t="shared" ref="C2:C16" si="1">B2*1.2</f>
        <v>1240.0000000000002</v>
      </c>
      <c r="D2" s="4">
        <f t="shared" ref="D2:D16" si="2">C2*1.2</f>
        <v>1488.0000000000002</v>
      </c>
      <c r="E2" s="5">
        <f t="shared" ref="E2:E16" si="3">R2</f>
        <v>12500000</v>
      </c>
      <c r="F2" s="4">
        <f t="shared" ref="F2:F15" si="4">ROUND((E2/B2),0)</f>
        <v>12097</v>
      </c>
      <c r="G2" s="4">
        <f t="shared" ref="G2:G15" si="5">ROUND((E2/C2),0)</f>
        <v>10081</v>
      </c>
      <c r="H2" s="4">
        <f t="shared" ref="H2:H15" si="6">ROUND((E2/D2),0)</f>
        <v>8401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1240</v>
      </c>
      <c r="Q2">
        <f t="shared" ref="Q2:Q9" si="9">P2/1.2</f>
        <v>1033.3333333333335</v>
      </c>
      <c r="R2" s="2">
        <v>12500000</v>
      </c>
      <c r="S2" s="2"/>
    </row>
    <row r="3" spans="1:19" x14ac:dyDescent="0.25">
      <c r="A3" s="4">
        <v>2</v>
      </c>
      <c r="B3" s="4">
        <f t="shared" si="0"/>
        <v>1083.3333333333335</v>
      </c>
      <c r="C3" s="4">
        <f t="shared" si="1"/>
        <v>1300.0000000000002</v>
      </c>
      <c r="D3" s="4">
        <f t="shared" si="2"/>
        <v>1560.0000000000002</v>
      </c>
      <c r="E3" s="5">
        <f t="shared" si="3"/>
        <v>12500000</v>
      </c>
      <c r="F3" s="4">
        <f t="shared" si="4"/>
        <v>11538</v>
      </c>
      <c r="G3" s="77">
        <f t="shared" si="5"/>
        <v>9615</v>
      </c>
      <c r="H3" s="77">
        <f t="shared" si="6"/>
        <v>8013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1300</v>
      </c>
      <c r="Q3" s="7">
        <f t="shared" si="9"/>
        <v>1083.3333333333335</v>
      </c>
      <c r="R3" s="78">
        <v>12500000</v>
      </c>
      <c r="S3" s="2"/>
    </row>
    <row r="4" spans="1:19" x14ac:dyDescent="0.25">
      <c r="A4" s="4">
        <v>3</v>
      </c>
      <c r="B4" s="4">
        <f t="shared" si="0"/>
        <v>1083.3333333333335</v>
      </c>
      <c r="C4" s="4">
        <f t="shared" si="1"/>
        <v>1300.0000000000002</v>
      </c>
      <c r="D4" s="4">
        <f t="shared" si="2"/>
        <v>1560.0000000000002</v>
      </c>
      <c r="E4" s="5">
        <f t="shared" si="3"/>
        <v>12500000</v>
      </c>
      <c r="F4" s="4">
        <f t="shared" si="4"/>
        <v>11538</v>
      </c>
      <c r="G4" s="77">
        <f t="shared" si="5"/>
        <v>9615</v>
      </c>
      <c r="H4" s="77">
        <f t="shared" si="6"/>
        <v>8013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v>1300</v>
      </c>
      <c r="Q4" s="7">
        <f t="shared" si="9"/>
        <v>1083.3333333333335</v>
      </c>
      <c r="R4" s="78">
        <v>12500000</v>
      </c>
      <c r="S4" s="2"/>
    </row>
    <row r="5" spans="1:19" x14ac:dyDescent="0.25">
      <c r="A5" s="4">
        <v>4</v>
      </c>
      <c r="B5" s="4">
        <f t="shared" si="0"/>
        <v>1038</v>
      </c>
      <c r="C5" s="4">
        <f t="shared" si="1"/>
        <v>1245.5999999999999</v>
      </c>
      <c r="D5" s="4">
        <f t="shared" si="2"/>
        <v>1494.7199999999998</v>
      </c>
      <c r="E5" s="5">
        <f t="shared" si="3"/>
        <v>8100000</v>
      </c>
      <c r="F5" s="4">
        <f t="shared" si="4"/>
        <v>7803</v>
      </c>
      <c r="G5" s="4">
        <f t="shared" si="5"/>
        <v>6503</v>
      </c>
      <c r="H5" s="4">
        <f t="shared" si="6"/>
        <v>5419</v>
      </c>
      <c r="I5" s="4">
        <f t="shared" si="7"/>
        <v>0</v>
      </c>
      <c r="J5" s="4">
        <f t="shared" si="8"/>
        <v>0</v>
      </c>
      <c r="O5">
        <v>0</v>
      </c>
      <c r="P5">
        <f t="shared" ref="P5:P10" si="10">O5/1.2</f>
        <v>0</v>
      </c>
      <c r="Q5">
        <v>1038</v>
      </c>
      <c r="R5" s="2">
        <v>8100000</v>
      </c>
      <c r="S5" s="2" t="s">
        <v>89</v>
      </c>
    </row>
    <row r="6" spans="1:19" x14ac:dyDescent="0.25">
      <c r="A6" s="4">
        <v>5</v>
      </c>
      <c r="B6" s="4">
        <f t="shared" si="0"/>
        <v>454.16666666666669</v>
      </c>
      <c r="C6" s="4">
        <f t="shared" si="1"/>
        <v>545</v>
      </c>
      <c r="D6" s="4">
        <f t="shared" si="2"/>
        <v>654</v>
      </c>
      <c r="E6" s="5">
        <f t="shared" si="3"/>
        <v>4000000</v>
      </c>
      <c r="F6" s="4">
        <f t="shared" si="4"/>
        <v>8807</v>
      </c>
      <c r="G6" s="77">
        <f t="shared" si="5"/>
        <v>7339</v>
      </c>
      <c r="H6" s="77">
        <f t="shared" si="6"/>
        <v>6116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545</v>
      </c>
      <c r="Q6" s="7">
        <f t="shared" si="9"/>
        <v>454.16666666666669</v>
      </c>
      <c r="R6" s="78">
        <v>4000000</v>
      </c>
      <c r="S6" s="78" t="s">
        <v>90</v>
      </c>
    </row>
    <row r="7" spans="1:19" x14ac:dyDescent="0.25">
      <c r="A7" s="4">
        <v>6</v>
      </c>
      <c r="B7" s="4">
        <f t="shared" si="0"/>
        <v>461.66666666666669</v>
      </c>
      <c r="C7" s="4">
        <f t="shared" si="1"/>
        <v>554</v>
      </c>
      <c r="D7" s="4">
        <f t="shared" si="2"/>
        <v>664.8</v>
      </c>
      <c r="E7" s="5">
        <f t="shared" si="3"/>
        <v>3500000</v>
      </c>
      <c r="F7" s="4">
        <f t="shared" si="4"/>
        <v>7581</v>
      </c>
      <c r="G7" s="4">
        <f t="shared" si="5"/>
        <v>6318</v>
      </c>
      <c r="H7" s="4">
        <f t="shared" si="6"/>
        <v>5265</v>
      </c>
      <c r="I7" s="4">
        <f t="shared" si="7"/>
        <v>0</v>
      </c>
      <c r="J7" s="4">
        <f t="shared" si="8"/>
        <v>0</v>
      </c>
      <c r="O7">
        <v>0</v>
      </c>
      <c r="P7">
        <v>554</v>
      </c>
      <c r="Q7">
        <f t="shared" si="9"/>
        <v>461.66666666666669</v>
      </c>
      <c r="R7" s="2">
        <v>3500000</v>
      </c>
      <c r="S7" s="2" t="s">
        <v>91</v>
      </c>
    </row>
    <row r="8" spans="1:19" x14ac:dyDescent="0.25">
      <c r="A8" s="4">
        <v>7</v>
      </c>
      <c r="B8" s="4">
        <f t="shared" si="0"/>
        <v>383.33333333333337</v>
      </c>
      <c r="C8" s="4">
        <f t="shared" si="1"/>
        <v>460.00000000000006</v>
      </c>
      <c r="D8" s="4">
        <f t="shared" si="2"/>
        <v>552</v>
      </c>
      <c r="E8" s="5">
        <f t="shared" si="3"/>
        <v>2500000</v>
      </c>
      <c r="F8" s="4">
        <f t="shared" si="4"/>
        <v>6522</v>
      </c>
      <c r="G8" s="4">
        <f t="shared" si="5"/>
        <v>5435</v>
      </c>
      <c r="H8" s="4">
        <f t="shared" si="6"/>
        <v>4529</v>
      </c>
      <c r="I8" s="4">
        <f t="shared" si="7"/>
        <v>0</v>
      </c>
      <c r="J8" s="4">
        <f t="shared" si="8"/>
        <v>0</v>
      </c>
      <c r="O8">
        <v>0</v>
      </c>
      <c r="P8">
        <v>460</v>
      </c>
      <c r="Q8">
        <f t="shared" si="9"/>
        <v>383.33333333333337</v>
      </c>
      <c r="R8" s="2">
        <v>2500000</v>
      </c>
      <c r="S8" s="2" t="s">
        <v>92</v>
      </c>
    </row>
    <row r="9" spans="1:19" x14ac:dyDescent="0.25">
      <c r="A9" s="4">
        <v>8</v>
      </c>
      <c r="B9" s="4">
        <f t="shared" si="0"/>
        <v>441.66666666666669</v>
      </c>
      <c r="C9" s="4">
        <f t="shared" si="1"/>
        <v>530</v>
      </c>
      <c r="D9" s="4">
        <f t="shared" si="2"/>
        <v>636</v>
      </c>
      <c r="E9" s="5">
        <f t="shared" si="3"/>
        <v>3109000</v>
      </c>
      <c r="F9" s="4">
        <f t="shared" si="4"/>
        <v>7039</v>
      </c>
      <c r="G9" s="4">
        <f t="shared" si="5"/>
        <v>5866</v>
      </c>
      <c r="H9" s="4">
        <f t="shared" si="6"/>
        <v>4888</v>
      </c>
      <c r="I9" s="4">
        <f t="shared" si="7"/>
        <v>0</v>
      </c>
      <c r="J9" s="4">
        <f t="shared" si="8"/>
        <v>0</v>
      </c>
      <c r="O9">
        <v>0</v>
      </c>
      <c r="P9">
        <v>530</v>
      </c>
      <c r="Q9">
        <f t="shared" si="9"/>
        <v>441.66666666666669</v>
      </c>
      <c r="R9" s="2">
        <v>3109000</v>
      </c>
      <c r="S9" s="2" t="s">
        <v>93</v>
      </c>
    </row>
    <row r="10" spans="1:19" x14ac:dyDescent="0.25">
      <c r="A10" s="4">
        <v>9</v>
      </c>
      <c r="B10" s="4">
        <f t="shared" si="0"/>
        <v>756</v>
      </c>
      <c r="C10" s="4">
        <f t="shared" si="1"/>
        <v>907.19999999999993</v>
      </c>
      <c r="D10" s="4">
        <f t="shared" si="2"/>
        <v>1088.6399999999999</v>
      </c>
      <c r="E10" s="5">
        <f t="shared" si="3"/>
        <v>9300000</v>
      </c>
      <c r="F10" s="4">
        <f t="shared" si="4"/>
        <v>12302</v>
      </c>
      <c r="G10" s="4">
        <f t="shared" si="5"/>
        <v>10251</v>
      </c>
      <c r="H10" s="4">
        <f t="shared" si="6"/>
        <v>8543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v>756</v>
      </c>
      <c r="R10" s="2">
        <v>9300000</v>
      </c>
      <c r="S10" s="2" t="s">
        <v>94</v>
      </c>
    </row>
    <row r="11" spans="1:19" x14ac:dyDescent="0.25">
      <c r="A11" s="4">
        <v>10</v>
      </c>
      <c r="B11" s="4">
        <f t="shared" si="0"/>
        <v>756</v>
      </c>
      <c r="C11" s="4">
        <f t="shared" si="1"/>
        <v>907.19999999999993</v>
      </c>
      <c r="D11" s="4">
        <f t="shared" si="2"/>
        <v>1088.6399999999999</v>
      </c>
      <c r="E11" s="5">
        <f t="shared" si="3"/>
        <v>4900000</v>
      </c>
      <c r="F11" s="4">
        <f t="shared" si="4"/>
        <v>6481</v>
      </c>
      <c r="G11" s="4">
        <f t="shared" si="5"/>
        <v>5401</v>
      </c>
      <c r="H11" s="4">
        <f t="shared" si="6"/>
        <v>4501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v>756</v>
      </c>
      <c r="R11" s="2">
        <v>4900000</v>
      </c>
      <c r="S11" s="2" t="s">
        <v>95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ref="Q12:Q15" si="12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4" t="s">
        <v>87</v>
      </c>
    </row>
    <row r="24" spans="1:19" s="10" customFormat="1" x14ac:dyDescent="0.25">
      <c r="F24" s="73" t="s">
        <v>88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1082</v>
      </c>
    </row>
    <row r="28" spans="1:19" s="10" customFormat="1" x14ac:dyDescent="0.25">
      <c r="C28" s="72" t="s">
        <v>75</v>
      </c>
      <c r="D28" s="72" t="s">
        <v>86</v>
      </c>
      <c r="F28" s="57" t="s">
        <v>85</v>
      </c>
      <c r="G28" s="57">
        <v>1071</v>
      </c>
    </row>
    <row r="29" spans="1:19" s="10" customFormat="1" x14ac:dyDescent="0.25">
      <c r="C29" s="72" t="s">
        <v>1</v>
      </c>
      <c r="D29" s="72">
        <v>1092250</v>
      </c>
      <c r="F29" s="57" t="s">
        <v>72</v>
      </c>
      <c r="G29" s="57">
        <v>1285</v>
      </c>
      <c r="H29" s="10">
        <f>G29/G28</f>
        <v>1.199813258636788</v>
      </c>
    </row>
    <row r="30" spans="1:19" s="10" customFormat="1" x14ac:dyDescent="0.25">
      <c r="F30" s="57" t="s">
        <v>73</v>
      </c>
      <c r="G30" s="57">
        <v>8172</v>
      </c>
    </row>
    <row r="31" spans="1:19" s="10" customFormat="1" x14ac:dyDescent="0.25">
      <c r="C31" s="75"/>
      <c r="D31" s="75"/>
      <c r="F31" s="75" t="s">
        <v>74</v>
      </c>
      <c r="G31" s="75">
        <f>G29*G30</f>
        <v>10501020</v>
      </c>
      <c r="H31" s="10">
        <f>G31/D29</f>
        <v>9.6141176470588228</v>
      </c>
    </row>
    <row r="32" spans="1:19" s="10" customFormat="1" x14ac:dyDescent="0.25">
      <c r="C32" s="75"/>
      <c r="D32" s="75"/>
      <c r="F32" s="75" t="s">
        <v>24</v>
      </c>
      <c r="G32" s="75">
        <f>G31*90%</f>
        <v>9450918</v>
      </c>
    </row>
    <row r="33" spans="3:7" s="10" customFormat="1" x14ac:dyDescent="0.25">
      <c r="C33" s="75"/>
      <c r="D33" s="75"/>
      <c r="F33" s="75" t="s">
        <v>25</v>
      </c>
      <c r="G33" s="75">
        <f>G31*80%</f>
        <v>8400816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2023-08-16T11:23:17Z</dcterms:modified>
</cp:coreProperties>
</file>