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Manish Sharan\"/>
    </mc:Choice>
  </mc:AlternateContent>
  <xr:revisionPtr revIDLastSave="0" documentId="13_ncr:1_{E319E925-5787-4202-B2F8-610AAEABBE00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37" i="4" l="1"/>
  <c r="U38" i="4" l="1"/>
  <c r="S38" i="4" l="1"/>
  <c r="S37" i="4"/>
  <c r="T35" i="4"/>
  <c r="S32" i="4"/>
  <c r="S36" i="4"/>
  <c r="S35" i="4"/>
  <c r="S34" i="4"/>
  <c r="S33" i="4"/>
  <c r="S31" i="4"/>
  <c r="S30" i="4"/>
  <c r="S29" i="4"/>
  <c r="S28" i="4"/>
  <c r="S27" i="4"/>
  <c r="S26" i="4"/>
  <c r="S25" i="4"/>
  <c r="S24" i="4"/>
  <c r="S23" i="4"/>
  <c r="I22" i="4" l="1"/>
  <c r="N20" i="4"/>
  <c r="J20" i="4"/>
  <c r="P13" i="4"/>
  <c r="Q13" i="4" s="1"/>
  <c r="P12" i="4"/>
  <c r="Q12" i="4" s="1"/>
  <c r="P11" i="4"/>
  <c r="Q11" i="4" s="1"/>
  <c r="P10" i="4"/>
  <c r="Q9" i="4"/>
  <c r="P8" i="4"/>
  <c r="P7" i="4"/>
  <c r="P6" i="4"/>
  <c r="P5" i="4"/>
  <c r="P4" i="4"/>
  <c r="P3" i="4"/>
  <c r="P2" i="4"/>
  <c r="C15" i="4" l="1"/>
  <c r="C14" i="4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<sst xmlns="http://schemas.openxmlformats.org/spreadsheetml/2006/main" count="32" uniqueCount="28">
  <si>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</si>
  <si>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</si>
  <si>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</si>
  <si>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</si>
  <si>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</si>
  <si>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</si>
  <si>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</si>
  <si>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</si>
  <si>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</si>
  <si>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</si>
  <si>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</si>
  <si>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</si>
  <si>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</si>
  <si>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</si>
  <si>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fmv</t>
  </si>
  <si>
    <t>f. no. 1402, 14th floor, astra, hiranandani estate, ghodbunder road, thane west</t>
  </si>
  <si>
    <t>bua - index</t>
  </si>
  <si>
    <t>agreeemtn  -  06.06.2018 = 1,27,50,000</t>
  </si>
  <si>
    <t>rate on ca</t>
  </si>
  <si>
    <t>1 stilt car park no. 13</t>
  </si>
  <si>
    <t>11.08.21</t>
  </si>
  <si>
    <t>30.01.23</t>
  </si>
  <si>
    <t>16000 to 18000 on ca</t>
  </si>
  <si>
    <t>mca</t>
  </si>
  <si>
    <t>cb</t>
  </si>
  <si>
    <t>db</t>
  </si>
  <si>
    <t>bal</t>
  </si>
  <si>
    <t>yoc - 2009 - plan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</si>
</sst>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31</xdr:col>
      <xdr:colOff>607314</xdr:colOff>
      <xdr:row>57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90D05EA-F480-42EC-8EEC-648B9FF21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29</xdr:col>
      <xdr:colOff>607314</xdr:colOff>
      <xdr:row>59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3013076-78FD-4EB3-9578-660011E9E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14300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991950-76F9-425D-85FF-BC8200282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30</xdr:col>
      <xdr:colOff>607314</xdr:colOff>
      <xdr:row>55</xdr:row>
      <xdr:rowOff>141589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160D81-B3CC-431A-9A31-81A1BD315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E09A1D9-C553-46BA-866F-F6098BEC7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CE64E4-C973-4A5B-A155-F4FC6680D6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B94262-9906-4415-924A-2549603B5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31</xdr:col>
      <xdr:colOff>132185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F5BA648-4F85-4D18-BC6A-960E0F689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18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FBBC40B-0413-4727-AFAB-9B9646ACCC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8"/>
  <sheetViews>
    <sheetView tabSelected="1" zoomScaleNormal="100" workbookViewId="0">
      <selection activeCell="I22" sqref="I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750</v>
      </c>
      <c r="C2" s="4">
        <f>B2*1.2</f>
        <v>900</v>
      </c>
      <c r="D2" s="4">
        <f t="shared" ref="D2:D13" si="2">C2*1.2</f>
        <v>1080</v>
      </c>
      <c r="E2" s="5">
        <f t="shared" ref="E2:E13" si="3">R2</f>
        <v>16300000</v>
      </c>
      <c r="F2" s="15">
        <f t="shared" ref="F2:F13" si="4">ROUND((E2/B2),0)</f>
        <v>21733</v>
      </c>
      <c r="G2" s="10">
        <f t="shared" ref="G2:G13" si="5">ROUND((E2/C2),0)</f>
        <v>18111</v>
      </c>
      <c r="H2" s="10">
        <f t="shared" ref="H2:H13" si="6">ROUND((E2/D2),0)</f>
        <v>15093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3" si="8">O2/1.2</f>
        <v>0</v>
      </c>
      <c r="Q2">
        <v>750</v>
      </c>
      <c r="R2" s="2">
        <v>16300000</v>
      </c>
      <c r="S2" s="8"/>
      <c r="T2" s="8"/>
    </row>
    <row r="3" spans="1:20" x14ac:dyDescent="0.25">
      <c r="A3" s="4">
        <f t="shared" si="0"/>
        <v>0</v>
      </c>
      <c r="B3" s="4">
        <f t="shared" si="1"/>
        <v>724</v>
      </c>
      <c r="C3" s="4">
        <f t="shared" ref="C3:C15" si="9">B3*1.2</f>
        <v>868.8</v>
      </c>
      <c r="D3" s="4">
        <f t="shared" si="2"/>
        <v>1042.56</v>
      </c>
      <c r="E3" s="5">
        <f t="shared" si="3"/>
        <v>16000000</v>
      </c>
      <c r="F3" s="15">
        <f t="shared" si="4"/>
        <v>22099</v>
      </c>
      <c r="G3" s="10">
        <f t="shared" si="5"/>
        <v>18416</v>
      </c>
      <c r="H3" s="10">
        <f t="shared" si="6"/>
        <v>15347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724</v>
      </c>
      <c r="R3" s="2">
        <v>16000000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765</v>
      </c>
      <c r="C4" s="4">
        <f t="shared" si="9"/>
        <v>918</v>
      </c>
      <c r="D4" s="4">
        <f t="shared" si="2"/>
        <v>1101.5999999999999</v>
      </c>
      <c r="E4" s="5">
        <f t="shared" si="3"/>
        <v>16000000</v>
      </c>
      <c r="F4" s="15">
        <f t="shared" si="4"/>
        <v>20915</v>
      </c>
      <c r="G4" s="10">
        <f t="shared" si="5"/>
        <v>17429</v>
      </c>
      <c r="H4" s="10">
        <f t="shared" si="6"/>
        <v>14524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765</v>
      </c>
      <c r="R4" s="2">
        <v>16000000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720</v>
      </c>
      <c r="C5" s="4">
        <f t="shared" si="9"/>
        <v>864</v>
      </c>
      <c r="D5" s="4">
        <f t="shared" si="2"/>
        <v>1036.8</v>
      </c>
      <c r="E5" s="5">
        <f t="shared" si="3"/>
        <v>15000000</v>
      </c>
      <c r="F5" s="10">
        <f t="shared" si="4"/>
        <v>20833</v>
      </c>
      <c r="G5" s="10">
        <f t="shared" si="5"/>
        <v>17361</v>
      </c>
      <c r="H5" s="10">
        <f t="shared" si="6"/>
        <v>14468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720</v>
      </c>
      <c r="R5" s="2">
        <v>15000000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731</v>
      </c>
      <c r="C6" s="4">
        <f t="shared" si="9"/>
        <v>877.19999999999993</v>
      </c>
      <c r="D6" s="4">
        <f t="shared" si="2"/>
        <v>1052.6399999999999</v>
      </c>
      <c r="E6" s="5">
        <f t="shared" si="3"/>
        <v>14000000</v>
      </c>
      <c r="F6" s="10">
        <f t="shared" si="4"/>
        <v>19152</v>
      </c>
      <c r="G6" s="10">
        <f t="shared" si="5"/>
        <v>15960</v>
      </c>
      <c r="H6" s="10">
        <f t="shared" si="6"/>
        <v>13300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731</v>
      </c>
      <c r="R6" s="2">
        <v>14000000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720</v>
      </c>
      <c r="C7" s="4">
        <f t="shared" si="9"/>
        <v>864</v>
      </c>
      <c r="D7" s="4">
        <f t="shared" si="2"/>
        <v>1036.8</v>
      </c>
      <c r="E7" s="5">
        <f t="shared" si="3"/>
        <v>16500000</v>
      </c>
      <c r="F7" s="10">
        <f t="shared" si="4"/>
        <v>22917</v>
      </c>
      <c r="G7" s="10">
        <f t="shared" si="5"/>
        <v>19097</v>
      </c>
      <c r="H7" s="10">
        <f t="shared" si="6"/>
        <v>15914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720</v>
      </c>
      <c r="R7" s="2">
        <v>16500000</v>
      </c>
      <c r="S7" s="8"/>
      <c r="T7" s="8"/>
    </row>
    <row r="8" spans="1:20" x14ac:dyDescent="0.25">
      <c r="A8" s="4">
        <f t="shared" si="0"/>
        <v>0</v>
      </c>
      <c r="B8" s="4">
        <f t="shared" si="1"/>
        <v>720</v>
      </c>
      <c r="C8" s="4">
        <f t="shared" si="9"/>
        <v>864</v>
      </c>
      <c r="D8" s="4">
        <f t="shared" si="2"/>
        <v>1036.8</v>
      </c>
      <c r="E8" s="5">
        <f t="shared" si="3"/>
        <v>16000000</v>
      </c>
      <c r="F8" s="15">
        <f t="shared" si="4"/>
        <v>22222</v>
      </c>
      <c r="G8" s="10">
        <f t="shared" si="5"/>
        <v>18519</v>
      </c>
      <c r="H8" s="10">
        <f t="shared" si="6"/>
        <v>15432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720</v>
      </c>
      <c r="R8" s="2">
        <v>16000000</v>
      </c>
      <c r="S8" s="8"/>
      <c r="T8" s="8"/>
    </row>
    <row r="9" spans="1:20" x14ac:dyDescent="0.25">
      <c r="A9" s="4">
        <f t="shared" si="0"/>
        <v>0</v>
      </c>
      <c r="B9" s="4">
        <f t="shared" si="1"/>
        <v>937.5</v>
      </c>
      <c r="C9" s="4">
        <f t="shared" si="9"/>
        <v>1125</v>
      </c>
      <c r="D9" s="4">
        <f t="shared" si="2"/>
        <v>1350</v>
      </c>
      <c r="E9" s="5">
        <f t="shared" si="3"/>
        <v>15400000</v>
      </c>
      <c r="F9" s="15">
        <f t="shared" si="4"/>
        <v>16427</v>
      </c>
      <c r="G9" s="10">
        <f t="shared" si="5"/>
        <v>13689</v>
      </c>
      <c r="H9" s="10">
        <f t="shared" si="6"/>
        <v>11407</v>
      </c>
      <c r="I9" s="4" t="e">
        <f>#REF!</f>
        <v>#REF!</v>
      </c>
      <c r="J9" s="4" t="str">
        <f t="shared" si="7"/>
        <v>11.08.21</v>
      </c>
      <c r="O9">
        <v>0</v>
      </c>
      <c r="P9">
        <v>1125</v>
      </c>
      <c r="Q9">
        <f t="shared" ref="Q9:Q13" si="10">P9/1.2</f>
        <v>937.5</v>
      </c>
      <c r="R9" s="2">
        <v>15400000</v>
      </c>
      <c r="S9" s="8" t="s">
        <v>20</v>
      </c>
      <c r="T9" s="8"/>
    </row>
    <row r="10" spans="1:20" x14ac:dyDescent="0.25">
      <c r="A10" s="4">
        <f t="shared" si="0"/>
        <v>0</v>
      </c>
      <c r="B10" s="4">
        <f t="shared" si="1"/>
        <v>471</v>
      </c>
      <c r="C10" s="4">
        <f t="shared" si="9"/>
        <v>565.19999999999993</v>
      </c>
      <c r="D10" s="4">
        <f t="shared" si="2"/>
        <v>678.2399999999999</v>
      </c>
      <c r="E10" s="5">
        <f t="shared" si="3"/>
        <v>12250000</v>
      </c>
      <c r="F10" s="10">
        <f t="shared" si="4"/>
        <v>26008</v>
      </c>
      <c r="G10" s="15">
        <f t="shared" si="5"/>
        <v>21674</v>
      </c>
      <c r="H10" s="10">
        <f t="shared" si="6"/>
        <v>18061</v>
      </c>
      <c r="I10" s="4" t="e">
        <f>#REF!</f>
        <v>#REF!</v>
      </c>
      <c r="J10" s="4" t="str">
        <f t="shared" si="7"/>
        <v>30.01.23</v>
      </c>
      <c r="O10">
        <v>0</v>
      </c>
      <c r="P10">
        <f t="shared" si="8"/>
        <v>0</v>
      </c>
      <c r="Q10">
        <v>471</v>
      </c>
      <c r="R10" s="2">
        <v>12250000</v>
      </c>
      <c r="S10" s="8" t="s">
        <v>21</v>
      </c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4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5" t="e">
        <f t="shared" si="5"/>
        <v>#DIV/0!</v>
      </c>
      <c r="H12" s="4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5" t="e">
        <f t="shared" si="5"/>
        <v>#DIV/0!</v>
      </c>
      <c r="H13" s="4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10"/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1">C14*1.2</f>
        <v>0</v>
      </c>
      <c r="E14" s="5">
        <f t="shared" ref="E14:E15" si="12">R14</f>
        <v>0</v>
      </c>
      <c r="F14" s="10" t="e">
        <f t="shared" ref="F14:F15" si="13">ROUND((E14/B14),0)</f>
        <v>#DIV/0!</v>
      </c>
      <c r="G14" s="10" t="e">
        <f t="shared" ref="G14:G15" si="14">ROUND((E14/C14),0)</f>
        <v>#DIV/0!</v>
      </c>
      <c r="H14" s="4" t="e">
        <f t="shared" ref="H14:H15" si="15">ROUND((E14/D14),0)</f>
        <v>#DIV/0!</v>
      </c>
      <c r="I14" s="4" t="e">
        <f>#REF!</f>
        <v>#REF!</v>
      </c>
      <c r="J14" s="4">
        <f t="shared" ref="J14:J15" si="16">S14</f>
        <v>0</v>
      </c>
      <c r="O14">
        <v>0</v>
      </c>
      <c r="P14">
        <f t="shared" ref="P14:P15" si="17">O14/1.2</f>
        <v>0</v>
      </c>
      <c r="Q14">
        <f t="shared" ref="Q14:Q15" si="18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1"/>
        <v>0</v>
      </c>
      <c r="E15" s="5">
        <f t="shared" si="12"/>
        <v>0</v>
      </c>
      <c r="F15" s="10" t="e">
        <f t="shared" si="13"/>
        <v>#DIV/0!</v>
      </c>
      <c r="G15" s="4" t="e">
        <f t="shared" si="14"/>
        <v>#DIV/0!</v>
      </c>
      <c r="H15" s="4" t="e">
        <f t="shared" si="15"/>
        <v>#DIV/0!</v>
      </c>
      <c r="I15" s="4" t="e">
        <f>#REF!</f>
        <v>#REF!</v>
      </c>
      <c r="J15" s="4">
        <f t="shared" si="16"/>
        <v>0</v>
      </c>
      <c r="O15">
        <v>0</v>
      </c>
      <c r="P15">
        <f t="shared" si="17"/>
        <v>0</v>
      </c>
      <c r="Q15">
        <f t="shared" si="18"/>
        <v>0</v>
      </c>
      <c r="R15" s="2">
        <v>0</v>
      </c>
      <c r="S15" s="8"/>
      <c r="T15" s="8"/>
    </row>
    <row r="18" spans="8:24" x14ac:dyDescent="0.25">
      <c r="H18" t="s">
        <v>15</v>
      </c>
    </row>
    <row r="19" spans="8:24" x14ac:dyDescent="0.25">
      <c r="H19" t="s">
        <v>13</v>
      </c>
      <c r="I19">
        <v>749</v>
      </c>
      <c r="P19" t="s">
        <v>19</v>
      </c>
    </row>
    <row r="20" spans="8:24" x14ac:dyDescent="0.25">
      <c r="H20" t="s">
        <v>16</v>
      </c>
      <c r="I20">
        <v>898</v>
      </c>
      <c r="J20">
        <f>83.44*10.764</f>
        <v>898.14815999999996</v>
      </c>
      <c r="N20">
        <f>J20/I19</f>
        <v>1.1991297196261681</v>
      </c>
    </row>
    <row r="21" spans="8:24" x14ac:dyDescent="0.25">
      <c r="H21" t="s">
        <v>18</v>
      </c>
      <c r="I21">
        <v>21000</v>
      </c>
    </row>
    <row r="22" spans="8:24" x14ac:dyDescent="0.25">
      <c r="H22" t="s">
        <v>14</v>
      </c>
      <c r="I22">
        <f>I21*I19</f>
        <v>15729000</v>
      </c>
      <c r="Q22" t="s">
        <v>23</v>
      </c>
    </row>
    <row r="23" spans="8:24" x14ac:dyDescent="0.25">
      <c r="Q23">
        <v>4.34</v>
      </c>
      <c r="R23">
        <v>8.67</v>
      </c>
      <c r="S23">
        <f>R23*Q23</f>
        <v>37.627800000000001</v>
      </c>
    </row>
    <row r="24" spans="8:24" x14ac:dyDescent="0.25">
      <c r="P24" s="11"/>
      <c r="Q24" s="11">
        <v>18.59</v>
      </c>
      <c r="R24" s="13">
        <v>10.38</v>
      </c>
      <c r="S24">
        <f t="shared" ref="S24:S36" si="19">R24*Q24</f>
        <v>192.96420000000001</v>
      </c>
      <c r="T24" s="11"/>
      <c r="U24" s="11"/>
      <c r="V24" s="11"/>
      <c r="W24" s="11"/>
      <c r="X24" s="11"/>
    </row>
    <row r="25" spans="8:24" x14ac:dyDescent="0.25">
      <c r="H25" t="s">
        <v>17</v>
      </c>
      <c r="P25" s="11"/>
      <c r="Q25" s="14">
        <v>8.17</v>
      </c>
      <c r="R25" s="14">
        <v>10.32</v>
      </c>
      <c r="S25">
        <f t="shared" si="19"/>
        <v>84.314400000000006</v>
      </c>
      <c r="T25" s="14"/>
      <c r="U25" s="14"/>
      <c r="V25" s="11"/>
      <c r="W25" s="11"/>
      <c r="X25" s="11"/>
    </row>
    <row r="26" spans="8:24" x14ac:dyDescent="0.25">
      <c r="H26" t="s">
        <v>22</v>
      </c>
      <c r="P26" s="11"/>
      <c r="Q26" s="11">
        <v>11.88</v>
      </c>
      <c r="R26" s="11">
        <v>5.62</v>
      </c>
      <c r="S26">
        <f t="shared" si="19"/>
        <v>66.765600000000006</v>
      </c>
      <c r="T26" s="11"/>
      <c r="U26" s="11"/>
      <c r="V26" s="11"/>
      <c r="W26" s="11"/>
      <c r="X26" s="11"/>
    </row>
    <row r="27" spans="8:24" x14ac:dyDescent="0.25">
      <c r="H27" t="s">
        <v>27</v>
      </c>
      <c r="P27" s="11"/>
      <c r="Q27" s="11">
        <v>4.5599999999999996</v>
      </c>
      <c r="R27" s="11">
        <v>3.34</v>
      </c>
      <c r="S27">
        <f t="shared" si="19"/>
        <v>15.230399999999998</v>
      </c>
      <c r="T27" s="11"/>
      <c r="U27" s="11"/>
      <c r="V27" s="11"/>
      <c r="W27" s="11"/>
      <c r="X27" s="11"/>
    </row>
    <row r="28" spans="8:24" x14ac:dyDescent="0.25">
      <c r="P28" s="11"/>
      <c r="Q28" s="11">
        <v>10.33</v>
      </c>
      <c r="R28" s="12">
        <v>12.61</v>
      </c>
      <c r="S28">
        <f t="shared" si="19"/>
        <v>130.26130000000001</v>
      </c>
      <c r="T28" s="12"/>
      <c r="U28" s="12"/>
      <c r="V28" s="11"/>
      <c r="W28" s="11"/>
      <c r="X28" s="11"/>
    </row>
    <row r="29" spans="8:24" x14ac:dyDescent="0.25">
      <c r="P29" s="11"/>
      <c r="Q29" s="11">
        <v>14.07</v>
      </c>
      <c r="R29" s="11">
        <v>9.8800000000000008</v>
      </c>
      <c r="S29">
        <f t="shared" si="19"/>
        <v>139.01160000000002</v>
      </c>
      <c r="T29" s="11"/>
      <c r="U29" s="11"/>
      <c r="V29" s="11"/>
      <c r="W29" s="11"/>
      <c r="X29" s="11"/>
    </row>
    <row r="30" spans="8:24" x14ac:dyDescent="0.25">
      <c r="P30" s="11"/>
      <c r="Q30" s="11">
        <v>4.67</v>
      </c>
      <c r="R30" s="11">
        <v>7.12</v>
      </c>
      <c r="S30">
        <f t="shared" si="19"/>
        <v>33.250399999999999</v>
      </c>
      <c r="T30" s="11"/>
      <c r="U30" s="11"/>
      <c r="V30" s="11"/>
      <c r="W30" s="11"/>
      <c r="X30" s="11"/>
    </row>
    <row r="31" spans="8:24" x14ac:dyDescent="0.25">
      <c r="P31" s="11"/>
      <c r="Q31" s="11">
        <v>9.0500000000000007</v>
      </c>
      <c r="R31" s="11">
        <v>4.99</v>
      </c>
      <c r="S31">
        <f t="shared" si="19"/>
        <v>45.159500000000008</v>
      </c>
      <c r="T31" s="11"/>
      <c r="U31" s="11"/>
      <c r="V31" s="11"/>
      <c r="W31" s="11"/>
      <c r="X31" s="11"/>
    </row>
    <row r="32" spans="8:24" x14ac:dyDescent="0.25">
      <c r="P32" s="11"/>
      <c r="Q32" s="11"/>
      <c r="R32" s="11"/>
      <c r="S32" s="6">
        <f>SUM(S23:S31)</f>
        <v>744.5852000000001</v>
      </c>
      <c r="T32" s="11"/>
      <c r="U32" s="11"/>
      <c r="V32" s="11"/>
      <c r="W32" s="11"/>
      <c r="X32" s="11"/>
    </row>
    <row r="33" spans="16:24" x14ac:dyDescent="0.25">
      <c r="P33" s="11" t="s">
        <v>24</v>
      </c>
      <c r="Q33" s="11">
        <v>7.45</v>
      </c>
      <c r="R33" s="11">
        <v>2.13</v>
      </c>
      <c r="S33" s="6">
        <f t="shared" si="19"/>
        <v>15.868499999999999</v>
      </c>
      <c r="T33" s="11"/>
      <c r="U33" s="11"/>
      <c r="V33" s="11"/>
      <c r="W33" s="11"/>
      <c r="X33" s="11"/>
    </row>
    <row r="34" spans="16:24" x14ac:dyDescent="0.25">
      <c r="P34" t="s">
        <v>25</v>
      </c>
      <c r="Q34" s="11">
        <v>3.69</v>
      </c>
      <c r="R34" s="11">
        <v>7.1</v>
      </c>
      <c r="S34">
        <f t="shared" si="19"/>
        <v>26.198999999999998</v>
      </c>
    </row>
    <row r="35" spans="16:24" x14ac:dyDescent="0.25">
      <c r="P35" t="s">
        <v>25</v>
      </c>
      <c r="Q35" s="11">
        <v>4.99</v>
      </c>
      <c r="R35" s="11">
        <v>4.17</v>
      </c>
      <c r="S35">
        <f t="shared" si="19"/>
        <v>20.808299999999999</v>
      </c>
      <c r="T35" s="6">
        <f>S35+S34</f>
        <v>47.007300000000001</v>
      </c>
    </row>
    <row r="36" spans="16:24" x14ac:dyDescent="0.25">
      <c r="P36" s="11" t="s">
        <v>26</v>
      </c>
      <c r="Q36" s="11">
        <v>8.18</v>
      </c>
      <c r="R36" s="11">
        <v>5.78</v>
      </c>
      <c r="S36" s="6">
        <f t="shared" si="19"/>
        <v>47.2804</v>
      </c>
    </row>
    <row r="37" spans="16:24" x14ac:dyDescent="0.25">
      <c r="S37">
        <f>S36+T35+S33+S32</f>
        <v>854.74140000000011</v>
      </c>
      <c r="T37">
        <v>20000</v>
      </c>
      <c r="U37">
        <f>T37*S37</f>
        <v>17094828.000000004</v>
      </c>
    </row>
    <row r="38" spans="16:24" x14ac:dyDescent="0.25">
      <c r="S38">
        <f>S37-I19</f>
        <v>105.74140000000011</v>
      </c>
      <c r="U38">
        <f>U37/I19</f>
        <v>22823.535380507346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3" sqref="B3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C3" sqref="C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A7" sqref="A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1" sqref="B1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="85" zoomScaleNormal="85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2023-08-16T06:01:48Z</dcterms:modified>
</cp:coreProperties>
</file>