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uhita thakur\"/>
    </mc:Choice>
  </mc:AlternateContent>
  <xr:revisionPtr revIDLastSave="0" documentId="13_ncr:1_{F978D01A-E1E4-42DB-9349-56BE5A9390B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" i="4" l="1"/>
  <c r="I21" i="4"/>
  <c r="N19" i="4"/>
  <c r="J19" i="4"/>
  <c r="P13" i="4"/>
  <c r="Q13" i="4" s="1"/>
  <c r="P12" i="4"/>
  <c r="Q12" i="4" s="1"/>
  <c r="P11" i="4"/>
  <c r="Q11" i="4" s="1"/>
  <c r="P10" i="4"/>
  <c r="Q10" i="4" s="1"/>
  <c r="P9" i="4"/>
  <c r="Q9" i="4" s="1"/>
  <c r="P8" i="4"/>
  <c r="Q8" i="4" s="1"/>
  <c r="P7" i="4"/>
  <c r="Q7" i="4" s="1"/>
  <c r="Q6" i="4"/>
  <c r="Q5" i="4"/>
  <c r="P4" i="4"/>
  <c r="P3" i="4"/>
  <c r="Q2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<sst xmlns="http://schemas.openxmlformats.org/spreadsheetml/2006/main" count="29" uniqueCount="25">
  <si>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</si>
  <si>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</si>
  <si>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</si>
  <si>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</si>
  <si>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</si>
  <si>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</si>
  <si>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</si>
  <si>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</si>
  <si>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</si>
  <si>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</si>
  <si>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</si>
  <si>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</si>
  <si>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</si>
  <si>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</si>
  <si>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f. no. 306, 3rd floor, Creest building. Bhavani shankar road, dadar west</t>
  </si>
  <si>
    <t>RERA CA</t>
  </si>
  <si>
    <t>bua - index</t>
  </si>
  <si>
    <t>rate on ca</t>
  </si>
  <si>
    <t>agreemetn -  08.03.23 - 1.10 crs</t>
  </si>
  <si>
    <t>24.03.21</t>
  </si>
  <si>
    <t>26.04.22</t>
  </si>
  <si>
    <t>13.03.23</t>
  </si>
  <si>
    <t>crest</t>
  </si>
  <si>
    <t>LS - 1.10 to 1.25 cr</t>
  </si>
  <si>
    <t>udner const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</si>
</sst>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9A6037-F71A-465D-BC3C-86CEFE9C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9B1F1A-6DF2-4183-B341-20F40BE0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D0AC14-5B6C-4CC7-AEFF-A9CB1AB9C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161924</xdr:rowOff>
    </xdr:from>
    <xdr:to>
      <xdr:col>30</xdr:col>
      <xdr:colOff>485775</xdr:colOff>
      <xdr:row>54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78979-E1AA-4539-84AF-F78014065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131" r="665" b="4896"/>
        <a:stretch/>
      </xdr:blipFill>
      <xdr:spPr>
        <a:xfrm>
          <a:off x="628650" y="923924"/>
          <a:ext cx="18145125" cy="90487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5</xdr:row>
      <xdr:rowOff>142874</xdr:rowOff>
    </xdr:from>
    <xdr:to>
      <xdr:col>29</xdr:col>
      <xdr:colOff>514350</xdr:colOff>
      <xdr:row>53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9EE92-62F1-4E8A-B8F5-1EE228897C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502" r="2644" b="4524"/>
        <a:stretch/>
      </xdr:blipFill>
      <xdr:spPr>
        <a:xfrm>
          <a:off x="390525" y="1095374"/>
          <a:ext cx="17802225" cy="90487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94B133-9A06-417B-8E50-911145FB8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workbookViewId="0">
      <selection activeCell="Y7" sqref="Y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666.11220000000003</v>
      </c>
      <c r="C2" s="4">
        <f>B2*1.2</f>
        <v>799.33464000000004</v>
      </c>
      <c r="D2" s="4">
        <f t="shared" ref="D2:D13" si="2">C2*1.2</f>
        <v>959.20156799999995</v>
      </c>
      <c r="E2" s="5">
        <f t="shared" ref="E2:E13" si="3">R2</f>
        <v>23400000</v>
      </c>
      <c r="F2" s="10">
        <f t="shared" ref="F2:F13" si="4">ROUND((E2/B2),0)</f>
        <v>35129</v>
      </c>
      <c r="G2" s="10">
        <f t="shared" ref="G2:G13" si="5">ROUND((E2/C2),0)</f>
        <v>29274</v>
      </c>
      <c r="H2" s="10">
        <f t="shared" ref="H2:H13" si="6">ROUND((E2/D2),0)</f>
        <v>24395</v>
      </c>
      <c r="I2" s="4" t="e">
        <f>#REF!</f>
        <v>#REF!</v>
      </c>
      <c r="J2" s="4" t="str">
        <f t="shared" ref="J2:J13" si="7">S2</f>
        <v>24.03.21</v>
      </c>
      <c r="O2">
        <v>0</v>
      </c>
      <c r="P2">
        <f>74.26*10.764</f>
        <v>799.33464000000004</v>
      </c>
      <c r="Q2">
        <f t="shared" ref="Q2:Q13" si="8">P2/1.2</f>
        <v>666.11220000000003</v>
      </c>
      <c r="R2" s="2">
        <v>23400000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385</v>
      </c>
      <c r="C3" s="4">
        <f t="shared" ref="C3:C15" si="9">B3*1.2</f>
        <v>462</v>
      </c>
      <c r="D3" s="4">
        <f t="shared" si="2"/>
        <v>554.4</v>
      </c>
      <c r="E3" s="5">
        <f t="shared" si="3"/>
        <v>12000000</v>
      </c>
      <c r="F3" s="15">
        <f t="shared" si="4"/>
        <v>31169</v>
      </c>
      <c r="G3" s="10">
        <f t="shared" si="5"/>
        <v>25974</v>
      </c>
      <c r="H3" s="10">
        <f t="shared" si="6"/>
        <v>21645</v>
      </c>
      <c r="I3" s="4" t="e">
        <f>#REF!</f>
        <v>#REF!</v>
      </c>
      <c r="J3" s="4" t="str">
        <f t="shared" si="7"/>
        <v>26.04.22</v>
      </c>
      <c r="O3">
        <v>0</v>
      </c>
      <c r="P3">
        <f t="shared" ref="P3:P13" si="10">O3/1.2</f>
        <v>0</v>
      </c>
      <c r="Q3">
        <v>385</v>
      </c>
      <c r="R3" s="2">
        <v>12000000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385</v>
      </c>
      <c r="C4" s="4">
        <f t="shared" si="9"/>
        <v>462</v>
      </c>
      <c r="D4" s="4">
        <f t="shared" si="2"/>
        <v>554.4</v>
      </c>
      <c r="E4" s="5">
        <f t="shared" si="3"/>
        <v>10800000</v>
      </c>
      <c r="F4" s="10">
        <f t="shared" si="4"/>
        <v>28052</v>
      </c>
      <c r="G4" s="10">
        <f t="shared" si="5"/>
        <v>23377</v>
      </c>
      <c r="H4" s="10">
        <f t="shared" si="6"/>
        <v>19481</v>
      </c>
      <c r="I4" s="4" t="e">
        <f>#REF!</f>
        <v>#REF!</v>
      </c>
      <c r="J4" s="4" t="str">
        <f t="shared" si="7"/>
        <v>13.03.23</v>
      </c>
      <c r="O4">
        <v>0</v>
      </c>
      <c r="P4">
        <f t="shared" si="10"/>
        <v>0</v>
      </c>
      <c r="Q4">
        <v>385</v>
      </c>
      <c r="R4" s="2">
        <v>10800000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325</v>
      </c>
      <c r="C5" s="4">
        <f t="shared" si="9"/>
        <v>390</v>
      </c>
      <c r="D5" s="4">
        <f t="shared" si="2"/>
        <v>468</v>
      </c>
      <c r="E5" s="5">
        <f t="shared" si="3"/>
        <v>13000000</v>
      </c>
      <c r="F5" s="15">
        <f t="shared" si="4"/>
        <v>40000</v>
      </c>
      <c r="G5" s="10">
        <f t="shared" si="5"/>
        <v>33333</v>
      </c>
      <c r="H5" s="10">
        <f t="shared" si="6"/>
        <v>27778</v>
      </c>
      <c r="I5" s="4" t="e">
        <f>#REF!</f>
        <v>#REF!</v>
      </c>
      <c r="J5" s="4" t="str">
        <f t="shared" si="7"/>
        <v>crest</v>
      </c>
      <c r="O5">
        <v>0</v>
      </c>
      <c r="P5">
        <v>390</v>
      </c>
      <c r="Q5">
        <f t="shared" si="8"/>
        <v>325</v>
      </c>
      <c r="R5" s="2">
        <v>13000000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270.83333333333337</v>
      </c>
      <c r="C6" s="4">
        <f t="shared" si="9"/>
        <v>325.00000000000006</v>
      </c>
      <c r="D6" s="4">
        <f t="shared" si="2"/>
        <v>390.00000000000006</v>
      </c>
      <c r="E6" s="5">
        <f t="shared" si="3"/>
        <v>10000000</v>
      </c>
      <c r="F6" s="15">
        <f t="shared" si="4"/>
        <v>36923</v>
      </c>
      <c r="G6" s="10">
        <f t="shared" si="5"/>
        <v>30769</v>
      </c>
      <c r="H6" s="10">
        <f t="shared" si="6"/>
        <v>25641</v>
      </c>
      <c r="I6" s="4" t="e">
        <f>#REF!</f>
        <v>#REF!</v>
      </c>
      <c r="J6" s="4" t="str">
        <f t="shared" si="7"/>
        <v>crest</v>
      </c>
      <c r="O6">
        <v>0</v>
      </c>
      <c r="P6">
        <v>325</v>
      </c>
      <c r="Q6">
        <f t="shared" si="8"/>
        <v>270.83333333333337</v>
      </c>
      <c r="R6" s="2">
        <v>10000000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5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f t="shared" si="8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8:24" x14ac:dyDescent="0.25">
      <c r="H17" t="s">
        <v>14</v>
      </c>
    </row>
    <row r="18" spans="8:24" x14ac:dyDescent="0.25">
      <c r="H18" t="s">
        <v>15</v>
      </c>
      <c r="I18">
        <v>385</v>
      </c>
    </row>
    <row r="19" spans="8:24" x14ac:dyDescent="0.25">
      <c r="H19" t="s">
        <v>16</v>
      </c>
      <c r="I19">
        <v>424</v>
      </c>
      <c r="J19">
        <f>39.36*10.764</f>
        <v>423.67103999999995</v>
      </c>
      <c r="N19">
        <f>J19/I18</f>
        <v>1.1004442597402595</v>
      </c>
    </row>
    <row r="20" spans="8:24" x14ac:dyDescent="0.25">
      <c r="H20" t="s">
        <v>17</v>
      </c>
      <c r="I20">
        <v>31200</v>
      </c>
    </row>
    <row r="21" spans="8:24" x14ac:dyDescent="0.25">
      <c r="H21" t="s">
        <v>13</v>
      </c>
      <c r="I21">
        <f>I20*I18</f>
        <v>12012000</v>
      </c>
    </row>
    <row r="24" spans="8:24" x14ac:dyDescent="0.25">
      <c r="P24" s="11"/>
      <c r="Q24" s="11"/>
      <c r="R24" s="13"/>
      <c r="S24" s="11"/>
      <c r="T24" s="11"/>
      <c r="U24" s="11"/>
      <c r="V24" s="11"/>
      <c r="W24" s="11"/>
      <c r="X24" s="11"/>
    </row>
    <row r="25" spans="8:24" x14ac:dyDescent="0.25">
      <c r="H25" t="s">
        <v>18</v>
      </c>
      <c r="P25" s="11"/>
      <c r="Q25" s="14"/>
      <c r="R25" s="14"/>
      <c r="S25" s="14"/>
      <c r="T25" s="14"/>
      <c r="U25" s="14"/>
      <c r="V25" s="11"/>
      <c r="W25" s="11"/>
      <c r="X25" s="11"/>
    </row>
    <row r="26" spans="8:24" x14ac:dyDescent="0.25">
      <c r="H26" t="s">
        <v>23</v>
      </c>
      <c r="P26" s="11"/>
      <c r="Q26" s="11"/>
      <c r="R26" s="11"/>
      <c r="S26" s="11"/>
      <c r="T26" s="11"/>
      <c r="U26" s="11"/>
      <c r="V26" s="11"/>
      <c r="W26" s="11"/>
      <c r="X26" s="11"/>
    </row>
    <row r="27" spans="8:24" x14ac:dyDescent="0.25">
      <c r="H27" t="s">
        <v>24</v>
      </c>
      <c r="P27" s="11"/>
      <c r="Q27" s="11"/>
      <c r="R27" s="11"/>
      <c r="S27" s="11"/>
      <c r="T27" s="11"/>
      <c r="U27" s="11"/>
      <c r="V27" s="11"/>
      <c r="W27" s="11"/>
      <c r="X27" s="11"/>
    </row>
    <row r="28" spans="8:24" x14ac:dyDescent="0.25">
      <c r="P28" s="11"/>
      <c r="Q28" s="11"/>
      <c r="R28" s="12"/>
      <c r="S28" s="12"/>
      <c r="T28" s="12"/>
      <c r="U28" s="12"/>
      <c r="V28" s="11"/>
      <c r="W28" s="11"/>
      <c r="X28" s="11"/>
    </row>
    <row r="29" spans="8:24" x14ac:dyDescent="0.25">
      <c r="P29" s="11"/>
      <c r="Q29" s="11"/>
      <c r="R29" s="11"/>
      <c r="S29" s="11"/>
      <c r="T29" s="11"/>
      <c r="U29" s="11"/>
      <c r="V29" s="11"/>
      <c r="W29" s="11"/>
      <c r="X29" s="11"/>
    </row>
    <row r="30" spans="8:24" x14ac:dyDescent="0.25">
      <c r="P30" s="11"/>
      <c r="Q30" s="11"/>
      <c r="R30" s="11"/>
      <c r="S30" s="11"/>
      <c r="T30" s="11"/>
      <c r="U30" s="11"/>
      <c r="V30" s="11"/>
      <c r="W30" s="11"/>
      <c r="X30" s="11"/>
    </row>
    <row r="31" spans="8:24" x14ac:dyDescent="0.25">
      <c r="P31" s="11"/>
      <c r="Q31" s="11"/>
      <c r="R31" s="11"/>
      <c r="S31" s="11"/>
      <c r="T31" s="11"/>
      <c r="U31" s="11"/>
      <c r="V31" s="11"/>
      <c r="W31" s="11"/>
      <c r="X31" s="11"/>
    </row>
    <row r="32" spans="8:24" x14ac:dyDescent="0.25">
      <c r="P32" s="11"/>
      <c r="Q32" s="11"/>
      <c r="R32" s="11"/>
      <c r="S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11"/>
      <c r="T33" s="11"/>
      <c r="U33" s="11"/>
      <c r="V33" s="11"/>
      <c r="W33" s="11"/>
      <c r="X33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2023-08-18T04:41:49Z</dcterms:modified>
</cp:coreProperties>
</file>