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E8147FA-EC2A-4862-974B-78C41ED5A84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E4" i="1" l="1"/>
  <c r="C7" i="1" l="1"/>
  <c r="C23" i="1" l="1"/>
  <c r="C84" i="1" l="1"/>
  <c r="E84" i="1" l="1"/>
  <c r="C5" i="1" l="1"/>
  <c r="C6" i="1" l="1"/>
  <c r="C14" i="1"/>
  <c r="C8" i="1" l="1"/>
  <c r="C10" i="1"/>
  <c r="C11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<sst xmlns="http://schemas.openxmlformats.org/spreadsheetml/2006/main" count="22" uniqueCount="21">
  <si>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</si>
  <si>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</si>
  <si>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</si>
  <si>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</si>
  <si>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</si>
  <si>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</si>
  <si>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</si>
  <si>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</si>
  <si>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</si>
  <si>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</si>
  <si>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</si>
  <si>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</si>
  <si>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</si>
  <si>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</si>
  <si>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</si>
  <si>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</si>
  <si>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</si>
  <si>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</si>
  <si>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</si>
  <si>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SBI - RACPC Ghatkopar - Vilasrao Pharne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</si>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</sst>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2" borderId="0" xfId="0" applyFont="1" applyFill="1"/>
    <xf numFmtId="0" fontId="0" fillId="0" borderId="0" xfId="0" applyFont="1"/>
    <xf numFmtId="0" fontId="0" fillId="2" borderId="0" xfId="0" applyFill="1" applyAlignment="1">
      <alignment wrapText="1"/>
    </xf>
    <xf numFmtId="0" fontId="0" fillId="2" borderId="0" xfId="0" applyFill="1"/>
    <xf numFmtId="0" fontId="7" fillId="2" borderId="0" xfId="0" applyFont="1" applyFill="1"/>
    <xf numFmtId="0" fontId="0" fillId="3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7"/>
  <sheetViews>
    <sheetView tabSelected="1" zoomScale="130" zoomScaleNormal="130" workbookViewId="0">
      <selection activeCell="J23" sqref="J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2" customWidth="1"/>
    <col min="4" max="4" width="15.5703125" style="28" bestFit="1" customWidth="1"/>
    <col min="5" max="5" width="18.28515625" bestFit="1" customWidth="1"/>
    <col min="6" max="6" width="12.28515625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" t="s">
        <v>0</v>
      </c>
      <c r="B3" s="7"/>
      <c r="C3" s="37">
        <v>14200</v>
      </c>
      <c r="D3" s="42" t="s">
        <v>20</v>
      </c>
      <c r="E3" s="5"/>
      <c r="F3" s="5"/>
      <c r="G3" s="5"/>
      <c r="H3" s="5"/>
      <c r="I3" s="5"/>
      <c r="J3" s="5"/>
      <c r="K3" s="5"/>
      <c r="L3" s="5"/>
      <c r="M3" s="6"/>
    </row>
    <row r="4" spans="1:13" ht="30" x14ac:dyDescent="0.25">
      <c r="A4" s="8" t="s">
        <v>1</v>
      </c>
      <c r="B4" s="7"/>
      <c r="C4" s="37">
        <v>2500</v>
      </c>
      <c r="D4" s="31"/>
      <c r="E4" s="5">
        <f>2500*115%</f>
        <v>2875</v>
      </c>
      <c r="F4" s="5"/>
      <c r="G4" s="5"/>
      <c r="H4" s="5"/>
      <c r="I4" s="5"/>
      <c r="J4" s="5"/>
      <c r="K4" s="5"/>
      <c r="L4" s="5"/>
      <c r="M4" s="6"/>
    </row>
    <row r="5" spans="1:13" x14ac:dyDescent="0.25">
      <c r="A5" s="4" t="s">
        <v>2</v>
      </c>
      <c r="B5" s="7"/>
      <c r="C5" s="37">
        <f>C3-C4</f>
        <v>11700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3</v>
      </c>
      <c r="B6" s="7"/>
      <c r="C6" s="37">
        <f>C4</f>
        <v>2500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4</v>
      </c>
      <c r="B7" s="9"/>
      <c r="C7" s="38">
        <f>D7-D8</f>
        <v>17</v>
      </c>
      <c r="D7" s="45">
        <v>2023</v>
      </c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5</v>
      </c>
      <c r="B8" s="9"/>
      <c r="C8" s="38">
        <f>C9-C7</f>
        <v>43</v>
      </c>
      <c r="D8" s="32">
        <v>2006</v>
      </c>
      <c r="E8" s="5" t="s">
        <v>17</v>
      </c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6</v>
      </c>
      <c r="B9" s="9"/>
      <c r="C9" s="38">
        <v>60</v>
      </c>
      <c r="D9" s="32"/>
      <c r="E9" s="5"/>
      <c r="F9" s="5"/>
      <c r="G9" s="5"/>
      <c r="H9" s="5"/>
      <c r="I9" s="5"/>
      <c r="J9" s="5"/>
      <c r="K9" s="5"/>
      <c r="L9" s="5"/>
      <c r="M9" s="6"/>
    </row>
    <row r="10" spans="1:13" ht="30" x14ac:dyDescent="0.25">
      <c r="A10" s="8" t="s">
        <v>12</v>
      </c>
      <c r="B10" s="9"/>
      <c r="C10" s="38">
        <f>90*C7/C9</f>
        <v>25.5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x14ac:dyDescent="0.25">
      <c r="A11" s="4"/>
      <c r="B11" s="10"/>
      <c r="C11" s="39">
        <f>C10%</f>
        <v>0.255</v>
      </c>
      <c r="D11" s="33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 t="s">
        <v>7</v>
      </c>
      <c r="B12" s="7"/>
      <c r="C12" s="37">
        <f>ROUND(C6*C11,0)</f>
        <v>638</v>
      </c>
      <c r="D12" s="31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8</v>
      </c>
      <c r="B13" s="7"/>
      <c r="C13" s="37">
        <f>C6-C12</f>
        <v>1862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2</v>
      </c>
      <c r="B14" s="7"/>
      <c r="C14" s="37">
        <f>C5</f>
        <v>11700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B15" s="7"/>
      <c r="C15" s="37"/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3" t="s">
        <v>13</v>
      </c>
      <c r="B16" s="46"/>
      <c r="C16" s="42">
        <f>C14+C13</f>
        <v>13562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B17" s="9"/>
      <c r="C17" s="38"/>
      <c r="D17" s="32"/>
      <c r="E17" s="49"/>
      <c r="J17" s="50"/>
      <c r="K17" s="5"/>
      <c r="L17" s="5"/>
      <c r="M17" s="6"/>
    </row>
    <row r="18" spans="1:13" x14ac:dyDescent="0.25">
      <c r="A18" s="43" t="s">
        <v>18</v>
      </c>
      <c r="B18" s="44"/>
      <c r="C18" s="45">
        <v>335</v>
      </c>
      <c r="D18" s="32"/>
      <c r="E18" s="51"/>
      <c r="K18" s="5"/>
      <c r="L18" s="5"/>
      <c r="M18" s="6"/>
    </row>
    <row r="19" spans="1:13" x14ac:dyDescent="0.25">
      <c r="A19" s="4" t="s">
        <v>16</v>
      </c>
      <c r="B19" s="48"/>
      <c r="C19" s="40">
        <f>C16*C18+D20</f>
        <v>4543270</v>
      </c>
      <c r="D19" s="47"/>
      <c r="E19" s="51"/>
      <c r="K19" s="5"/>
      <c r="L19" s="5"/>
      <c r="M19" s="11"/>
    </row>
    <row r="20" spans="1:13" hidden="1" x14ac:dyDescent="0.25">
      <c r="A20" s="4" t="s">
        <v>14</v>
      </c>
      <c r="B20" s="5"/>
      <c r="C20" s="21">
        <f>C19*0.9</f>
        <v>4088943</v>
      </c>
      <c r="D20" s="57"/>
      <c r="E20" s="53"/>
      <c r="F20" s="52"/>
      <c r="K20" s="5"/>
      <c r="L20" s="5"/>
      <c r="M20" s="6"/>
    </row>
    <row r="21" spans="1:13" hidden="1" x14ac:dyDescent="0.25">
      <c r="A21" s="4" t="s">
        <v>15</v>
      </c>
      <c r="B21" s="5"/>
      <c r="C21" s="21">
        <f>C19*0.8</f>
        <v>3634616</v>
      </c>
      <c r="D21" s="34"/>
      <c r="E21" s="54"/>
      <c r="F21" s="55"/>
      <c r="K21" s="5"/>
      <c r="L21" s="5"/>
      <c r="M21" s="6"/>
    </row>
    <row r="22" spans="1:13" x14ac:dyDescent="0.25">
      <c r="A22" s="4"/>
      <c r="B22" s="5"/>
      <c r="C22" s="20"/>
      <c r="D22" s="32"/>
      <c r="E22" s="49"/>
      <c r="J22" s="50"/>
      <c r="K22" s="5"/>
      <c r="L22" s="5"/>
      <c r="M22" s="15"/>
    </row>
    <row r="23" spans="1:13" x14ac:dyDescent="0.25">
      <c r="A23" s="13" t="s">
        <v>9</v>
      </c>
      <c r="B23" s="14"/>
      <c r="C23" s="41">
        <f>C4*C18</f>
        <v>837500</v>
      </c>
      <c r="D23" s="35"/>
      <c r="E23" s="51"/>
      <c r="K23" s="5"/>
      <c r="L23" s="5"/>
    </row>
    <row r="24" spans="1:13" x14ac:dyDescent="0.25">
      <c r="A24" s="24" t="s">
        <v>10</v>
      </c>
      <c r="C24" s="20"/>
      <c r="E24" s="51"/>
      <c r="K24" s="5"/>
      <c r="L24" s="5"/>
    </row>
    <row r="25" spans="1:13" x14ac:dyDescent="0.25">
      <c r="A25" s="26" t="s">
        <v>11</v>
      </c>
      <c r="B25" s="22"/>
      <c r="C25" s="21">
        <f>C19*0.03/12</f>
        <v>11358.175000000001</v>
      </c>
      <c r="D25" s="36"/>
      <c r="E25" s="53"/>
      <c r="F25" s="52"/>
      <c r="K25" s="5"/>
      <c r="L25" s="5"/>
    </row>
    <row r="26" spans="1:13" x14ac:dyDescent="0.25">
      <c r="A26" s="5"/>
      <c r="B26" s="5"/>
      <c r="C26" s="21"/>
      <c r="D26" s="34"/>
      <c r="K26" s="5"/>
    </row>
    <row r="27" spans="1:13" x14ac:dyDescent="0.25">
      <c r="A27" s="56" t="s">
        <v>19</v>
      </c>
      <c r="B27" s="5"/>
      <c r="C27" s="36"/>
      <c r="D27" s="36"/>
      <c r="E27" s="27"/>
      <c r="F27" s="18"/>
      <c r="G27" s="18"/>
      <c r="H27" s="5"/>
      <c r="I27" s="5"/>
      <c r="J27" s="5"/>
      <c r="K27" s="5"/>
    </row>
    <row r="28" spans="1:13" x14ac:dyDescent="0.25">
      <c r="A28" s="56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3" x14ac:dyDescent="0.25">
      <c r="A29" s="48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3" x14ac:dyDescent="0.25">
      <c r="A30" s="18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28"/>
      <c r="E41" s="27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28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28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1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5"/>
      <c r="D45" s="25"/>
      <c r="E45" s="17"/>
      <c r="F45" s="5"/>
      <c r="G45" s="5"/>
      <c r="H45" s="5"/>
      <c r="I45" s="5"/>
      <c r="J45" s="5"/>
      <c r="K45" s="5"/>
    </row>
    <row r="46" spans="1:11" x14ac:dyDescent="0.25">
      <c r="A46" s="23"/>
      <c r="B46" s="5"/>
      <c r="C46" s="25"/>
      <c r="D46" s="25"/>
      <c r="E46" s="18"/>
      <c r="F46" s="5"/>
      <c r="G46" s="5"/>
      <c r="H46" s="12"/>
      <c r="I46" s="5"/>
      <c r="J46" s="5"/>
      <c r="K46" s="5"/>
    </row>
    <row r="47" spans="1:11" x14ac:dyDescent="0.25">
      <c r="A47" s="5"/>
      <c r="B47" s="5"/>
      <c r="C47" s="25"/>
      <c r="D47" s="25"/>
      <c r="E47" s="18"/>
      <c r="F47" s="18"/>
      <c r="G47" s="18"/>
      <c r="H47" s="12"/>
      <c r="I47" s="5"/>
      <c r="J47" s="5"/>
      <c r="K47" s="5"/>
    </row>
    <row r="48" spans="1:11" x14ac:dyDescent="0.25">
      <c r="A48" s="5"/>
      <c r="B48" s="5"/>
      <c r="C48" s="25"/>
      <c r="D48" s="25"/>
      <c r="E48" s="18"/>
      <c r="F48" s="18"/>
      <c r="G48" s="18"/>
      <c r="H48" s="5"/>
      <c r="I48" s="5"/>
      <c r="J48" s="5"/>
      <c r="K48" s="5"/>
    </row>
    <row r="49" spans="1:11" x14ac:dyDescent="0.25">
      <c r="A49" s="5"/>
      <c r="B49" s="5"/>
      <c r="C49" s="20"/>
      <c r="D49" s="2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20"/>
      <c r="E50" s="18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20"/>
      <c r="E51" s="18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20"/>
      <c r="E52" s="18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D53" s="25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D54" s="25"/>
      <c r="E54" s="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D55" s="25"/>
      <c r="E55" s="5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E56" s="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ht="15.75" x14ac:dyDescent="0.25">
      <c r="A59" s="16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ht="15.75" x14ac:dyDescent="0.25">
      <c r="A60" s="16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ht="15.75" x14ac:dyDescent="0.25">
      <c r="A61" s="16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x14ac:dyDescent="0.25">
      <c r="A66" s="5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x14ac:dyDescent="0.25">
      <c r="A67" s="5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x14ac:dyDescent="0.25">
      <c r="A68" s="5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18"/>
      <c r="H70" s="18"/>
      <c r="I70" s="18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>
        <f>C83*C82</f>
        <v>0</v>
      </c>
      <c r="D84" s="25"/>
      <c r="E84">
        <f>D84+C84</f>
        <v>0</v>
      </c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D85" s="25"/>
      <c r="E85" s="12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E86" s="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/>
      <c r="D87" s="25"/>
      <c r="E87" s="5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5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2023-08-14T09:20:27Z</dcterms:modified>
</cp:coreProperties>
</file>