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JSB_Vasai (West)_Manish Haridas Jethwa\"/>
    </mc:Choice>
  </mc:AlternateContent>
  <xr:revisionPtr revIDLastSave="0" documentId="13_ncr:1_{EEDD91D0-1433-4AD0-B8B4-FB472BABAB81}" xr6:coauthVersionLast="47" xr6:coauthVersionMax="47" xr10:uidLastSave="{00000000-0000-0000-0000-000000000000}"/>
  <bookViews>
    <workbookView xWindow="-120" yWindow="-120" windowWidth="29040" windowHeight="15720" tabRatio="932" activeTab="1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G31" i="4"/>
  <c r="Q10" i="4"/>
  <c r="Q9" i="4"/>
  <c r="Q8" i="4"/>
  <c r="Q7" i="4"/>
  <c r="Q6" i="4"/>
  <c r="Q5" i="4"/>
  <c r="Q4" i="4"/>
  <c r="Q3" i="4"/>
  <c r="Q2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Q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14" i="4" l="1"/>
  <c r="H12" i="4"/>
  <c r="G11" i="4"/>
  <c r="B7" i="4"/>
  <c r="C7" i="4" s="1"/>
  <c r="D7" i="4" s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<sst xmlns="http://schemas.openxmlformats.org/spreadsheetml/2006/main" count="138" uniqueCount="93">
  <si>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</si>
  <si>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</si>
  <si>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</si>
  <si>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</si>
  <si>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</si>
  <si>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</si>
  <si>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</si>
  <si>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</si>
  <si>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</si>
  <si>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</si>
  <si>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</si>
  <si>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</si>
  <si>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</si>
  <si>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</si>
  <si>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</si>
  <si>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</si>
  <si>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</si>
  <si>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</si>
  <si>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</si>
  <si>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</si>
  <si>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</si>
  <si>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</si>
  <si>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</si>
  <si>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</si>
  <si>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</si>
  <si>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</si>
  <si>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</si>
  <si>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</si>
  <si>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</si>
  <si>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</si>
  <si>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</si>
  <si>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</si>
  <si>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</si>
  <si>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</si>
  <si>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</si>
  <si>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</si>
  <si>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</si>
  <si>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</si>
  <si>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</si>
  <si>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</si>
  <si>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</si>
  <si>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</si>
  <si>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</si>
  <si>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</si>
  <si>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</si>
  <si>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</si>
  <si>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</si>
  <si>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</si>
  <si>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</si>
  <si>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</si>
  <si>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</si>
  <si>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</si>
  <si>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</si>
  <si>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</si>
  <si>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</si>
  <si>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</si>
  <si>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</si>
  <si>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</si>
  <si>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</si>
  <si>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</si>
  <si>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</si>
  <si>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</si>
  <si>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</si>
  <si>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</si>
  <si>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</si>
  <si>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</si>
  <si>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</si>
  <si>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</si>
  <si>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</si>
  <si>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</si>
  <si>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</si>
  <si>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</si>
  <si>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</si>
  <si>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</si>
  <si>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</si>
  <si>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</si>
  <si>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</si>
  <si>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</si>
  <si>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</si>
  <si>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</si>
  <si>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</si>
  <si>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</si>
  <si>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</si>
  <si>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26.05.2023</t>
  </si>
  <si>
    <t>IGR-20.02.23</t>
  </si>
  <si>
    <t>IGR-27.03.23</t>
  </si>
  <si>
    <t>IGR-31.03.23</t>
  </si>
  <si>
    <t>IGR-26.05.23</t>
  </si>
  <si>
    <t>IGR-09.06.23</t>
  </si>
  <si>
    <t>IGR-16.06.23</t>
  </si>
  <si>
    <t>IGR-30.06.23</t>
  </si>
  <si>
    <t>G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</si>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</sst>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F17D69-25FC-3561-C9E0-987EE0079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790CDF-566C-60D1-075B-169920E3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9030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BCE1BF-5F99-460D-9763-B1A6CA97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906906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19AE83-44BD-3517-FFAC-C4FDC8EFB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90690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7B566-CC2D-1E08-8D52-AD00ED17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5601E-0AAD-CD1F-B2DA-B508CAA8B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B03B2F-3B30-CC0F-4585-567EB2BCF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9717A4-931D-C2CC-5CFD-AE5066B1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837D9D-F6C9-7FF0-4612-6A24A2A1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88B77-25A8-4590-74DC-41EB85EC7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50AADA-135E-9300-7E63-A71CF9A99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25C126-998D-8B77-2BD5-3C268186D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087D7F-268F-4E96-91B5-5AC01BB06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94D18-AA8D-4E64-AFE6-0D3F4689EBC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04062-4FAE-4389-B6D1-749B4E19194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E1598-E12A-44E5-B40A-A5897671E54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6000</v>
      </c>
      <c r="D3" s="24" t="s">
        <v>75</v>
      </c>
      <c r="E3" s="6" t="s">
        <v>92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3500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417</v>
      </c>
      <c r="D18" s="26"/>
      <c r="F18" s="19"/>
    </row>
    <row r="19" spans="1:6" x14ac:dyDescent="0.25">
      <c r="A19" s="16" t="s">
        <v>73</v>
      </c>
      <c r="B19" s="6"/>
      <c r="C19" s="32">
        <f>C18*C16</f>
        <v>2502000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2251800</v>
      </c>
      <c r="D20" s="32"/>
      <c r="F20" s="19"/>
    </row>
    <row r="21" spans="1:6" x14ac:dyDescent="0.25">
      <c r="A21" s="16" t="s">
        <v>25</v>
      </c>
      <c r="C21" s="35">
        <f>C19*80%</f>
        <v>2001600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1042500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6255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R13" sqref="R13:R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752.18831999999986</v>
      </c>
      <c r="C2" s="4">
        <f t="shared" ref="C2:C16" si="1">B2*1.2</f>
        <v>902.62598399999979</v>
      </c>
      <c r="D2" s="4">
        <f t="shared" ref="D2:D16" si="2">C2*1.2</f>
        <v>1083.1511807999998</v>
      </c>
      <c r="E2" s="5">
        <f t="shared" ref="E2:E16" si="3">R2</f>
        <v>3500000</v>
      </c>
      <c r="F2" s="4">
        <f t="shared" ref="F2:F15" si="4">ROUND((E2/B2),0)</f>
        <v>4653</v>
      </c>
      <c r="G2" s="4">
        <f t="shared" ref="G2:G15" si="5">ROUND((E2/C2),0)</f>
        <v>3878</v>
      </c>
      <c r="H2" s="4">
        <f t="shared" ref="H2:H15" si="6">ROUND((E2/D2),0)</f>
        <v>3231</v>
      </c>
      <c r="I2" s="4" t="str">
        <f t="shared" ref="I2:I15" si="7">T2</f>
        <v>G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69.88*10.764</f>
        <v>752.18831999999986</v>
      </c>
      <c r="R2" s="2">
        <v>3500000</v>
      </c>
      <c r="S2" s="2" t="s">
        <v>84</v>
      </c>
      <c r="T2" t="s">
        <v>91</v>
      </c>
    </row>
    <row r="3" spans="1:20" x14ac:dyDescent="0.25">
      <c r="A3" s="4">
        <v>2</v>
      </c>
      <c r="B3" s="4">
        <f t="shared" si="0"/>
        <v>752.18831999999986</v>
      </c>
      <c r="C3" s="4">
        <f t="shared" si="1"/>
        <v>902.62598399999979</v>
      </c>
      <c r="D3" s="4">
        <f t="shared" si="2"/>
        <v>1083.1511807999998</v>
      </c>
      <c r="E3" s="5">
        <f t="shared" si="3"/>
        <v>3300000</v>
      </c>
      <c r="F3" s="4">
        <f t="shared" si="4"/>
        <v>4387</v>
      </c>
      <c r="G3" s="4">
        <f t="shared" si="5"/>
        <v>3656</v>
      </c>
      <c r="H3" s="4">
        <f t="shared" si="6"/>
        <v>3047</v>
      </c>
      <c r="I3" s="4" t="str">
        <f t="shared" si="7"/>
        <v>G</v>
      </c>
      <c r="J3" s="4">
        <f t="shared" si="8"/>
        <v>0</v>
      </c>
      <c r="O3">
        <v>0</v>
      </c>
      <c r="P3">
        <f t="shared" si="9"/>
        <v>0</v>
      </c>
      <c r="Q3">
        <f>69.88*10.764</f>
        <v>752.18831999999986</v>
      </c>
      <c r="R3" s="2">
        <v>3300000</v>
      </c>
      <c r="S3" s="2" t="s">
        <v>85</v>
      </c>
      <c r="T3" t="s">
        <v>91</v>
      </c>
    </row>
    <row r="4" spans="1:20" x14ac:dyDescent="0.25">
      <c r="A4" s="4">
        <v>3</v>
      </c>
      <c r="B4" s="4">
        <f t="shared" si="0"/>
        <v>416.67444</v>
      </c>
      <c r="C4" s="4">
        <f t="shared" si="1"/>
        <v>500.00932799999998</v>
      </c>
      <c r="D4" s="4">
        <f t="shared" si="2"/>
        <v>600.01119359999996</v>
      </c>
      <c r="E4" s="5">
        <f t="shared" si="3"/>
        <v>1800000</v>
      </c>
      <c r="F4" s="4">
        <f t="shared" si="4"/>
        <v>4320</v>
      </c>
      <c r="G4" s="4">
        <f t="shared" si="5"/>
        <v>3600</v>
      </c>
      <c r="H4" s="4">
        <f t="shared" si="6"/>
        <v>3000</v>
      </c>
      <c r="I4" s="4">
        <f t="shared" si="7"/>
        <v>2</v>
      </c>
      <c r="J4" s="4">
        <f t="shared" si="8"/>
        <v>0</v>
      </c>
      <c r="O4">
        <v>0</v>
      </c>
      <c r="P4">
        <f t="shared" si="9"/>
        <v>0</v>
      </c>
      <c r="Q4">
        <f>38.71*10.764</f>
        <v>416.67444</v>
      </c>
      <c r="R4" s="2">
        <v>1800000</v>
      </c>
      <c r="S4" s="2" t="s">
        <v>86</v>
      </c>
      <c r="T4">
        <v>2</v>
      </c>
    </row>
    <row r="5" spans="1:20" x14ac:dyDescent="0.25">
      <c r="A5" s="4">
        <v>4</v>
      </c>
      <c r="B5" s="4">
        <f t="shared" si="0"/>
        <v>416.67444</v>
      </c>
      <c r="C5" s="4">
        <f t="shared" si="1"/>
        <v>500.00932799999998</v>
      </c>
      <c r="D5" s="4">
        <f t="shared" si="2"/>
        <v>600.01119359999996</v>
      </c>
      <c r="E5" s="5">
        <f t="shared" si="3"/>
        <v>1800000</v>
      </c>
      <c r="F5" s="4">
        <f t="shared" si="4"/>
        <v>4320</v>
      </c>
      <c r="G5" s="4">
        <f t="shared" si="5"/>
        <v>3600</v>
      </c>
      <c r="H5" s="4">
        <f t="shared" si="6"/>
        <v>3000</v>
      </c>
      <c r="I5" s="4">
        <f t="shared" si="7"/>
        <v>2</v>
      </c>
      <c r="J5" s="4">
        <f t="shared" si="8"/>
        <v>0</v>
      </c>
      <c r="O5">
        <v>0</v>
      </c>
      <c r="P5">
        <f t="shared" si="9"/>
        <v>0</v>
      </c>
      <c r="Q5">
        <f>38.71*10.764</f>
        <v>416.67444</v>
      </c>
      <c r="R5" s="2">
        <v>1800000</v>
      </c>
      <c r="S5" s="2" t="s">
        <v>86</v>
      </c>
      <c r="T5">
        <v>2</v>
      </c>
    </row>
    <row r="6" spans="1:20" x14ac:dyDescent="0.25">
      <c r="A6" s="4">
        <v>5</v>
      </c>
      <c r="B6" s="4">
        <f t="shared" si="0"/>
        <v>833.34888000000001</v>
      </c>
      <c r="C6" s="4">
        <f t="shared" si="1"/>
        <v>1000.018656</v>
      </c>
      <c r="D6" s="4">
        <f t="shared" si="2"/>
        <v>1200.0223871999999</v>
      </c>
      <c r="E6" s="5">
        <f t="shared" si="3"/>
        <v>3500000</v>
      </c>
      <c r="F6" s="4">
        <f t="shared" si="4"/>
        <v>4200</v>
      </c>
      <c r="G6" s="4">
        <f t="shared" si="5"/>
        <v>3500</v>
      </c>
      <c r="H6" s="4">
        <f t="shared" si="6"/>
        <v>2917</v>
      </c>
      <c r="I6" s="4">
        <f t="shared" si="7"/>
        <v>2</v>
      </c>
      <c r="J6" s="4">
        <f t="shared" si="8"/>
        <v>0</v>
      </c>
      <c r="O6">
        <v>0</v>
      </c>
      <c r="P6">
        <f t="shared" si="9"/>
        <v>0</v>
      </c>
      <c r="Q6">
        <f>77.42*10.764</f>
        <v>833.34888000000001</v>
      </c>
      <c r="R6" s="2">
        <v>3500000</v>
      </c>
      <c r="S6" s="2" t="s">
        <v>86</v>
      </c>
      <c r="T6">
        <v>2</v>
      </c>
    </row>
    <row r="7" spans="1:20" x14ac:dyDescent="0.25">
      <c r="A7" s="4">
        <v>6</v>
      </c>
      <c r="B7" s="4">
        <f t="shared" si="0"/>
        <v>416.67444</v>
      </c>
      <c r="C7" s="4">
        <f t="shared" si="1"/>
        <v>500.00932799999998</v>
      </c>
      <c r="D7" s="4">
        <f t="shared" si="2"/>
        <v>600.01119359999996</v>
      </c>
      <c r="E7" s="5">
        <f t="shared" si="3"/>
        <v>2500000</v>
      </c>
      <c r="F7" s="77">
        <f t="shared" si="4"/>
        <v>6000</v>
      </c>
      <c r="G7" s="77">
        <f t="shared" si="5"/>
        <v>5000</v>
      </c>
      <c r="H7" s="77">
        <f t="shared" si="6"/>
        <v>4167</v>
      </c>
      <c r="I7" s="77">
        <f t="shared" si="7"/>
        <v>2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38.71*10.764</f>
        <v>416.67444</v>
      </c>
      <c r="R7" s="78">
        <v>2500000</v>
      </c>
      <c r="S7" s="78" t="s">
        <v>87</v>
      </c>
      <c r="T7" s="7">
        <v>2</v>
      </c>
    </row>
    <row r="8" spans="1:20" x14ac:dyDescent="0.25">
      <c r="A8" s="4">
        <v>7</v>
      </c>
      <c r="B8" s="4">
        <f t="shared" si="0"/>
        <v>416.67444</v>
      </c>
      <c r="C8" s="4">
        <f t="shared" si="1"/>
        <v>500.00932799999998</v>
      </c>
      <c r="D8" s="4">
        <f t="shared" si="2"/>
        <v>600.01119359999996</v>
      </c>
      <c r="E8" s="5">
        <f t="shared" si="3"/>
        <v>2500000</v>
      </c>
      <c r="F8" s="77">
        <f t="shared" si="4"/>
        <v>6000</v>
      </c>
      <c r="G8" s="77">
        <f t="shared" si="5"/>
        <v>5000</v>
      </c>
      <c r="H8" s="77">
        <f t="shared" si="6"/>
        <v>4167</v>
      </c>
      <c r="I8" s="77">
        <f t="shared" si="7"/>
        <v>2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38.71*10.764</f>
        <v>416.67444</v>
      </c>
      <c r="R8" s="78">
        <v>2500000</v>
      </c>
      <c r="S8" s="78" t="s">
        <v>88</v>
      </c>
      <c r="T8" s="7">
        <v>2</v>
      </c>
    </row>
    <row r="9" spans="1:20" x14ac:dyDescent="0.25">
      <c r="A9" s="4">
        <v>8</v>
      </c>
      <c r="B9" s="4">
        <f t="shared" si="0"/>
        <v>416.67444</v>
      </c>
      <c r="C9" s="4">
        <f t="shared" si="1"/>
        <v>500.00932799999998</v>
      </c>
      <c r="D9" s="4">
        <f t="shared" si="2"/>
        <v>600.01119359999996</v>
      </c>
      <c r="E9" s="5">
        <f t="shared" si="3"/>
        <v>2000000</v>
      </c>
      <c r="F9" s="4">
        <f t="shared" si="4"/>
        <v>4800</v>
      </c>
      <c r="G9" s="4">
        <f t="shared" si="5"/>
        <v>4000</v>
      </c>
      <c r="H9" s="4">
        <f t="shared" si="6"/>
        <v>3333</v>
      </c>
      <c r="I9" s="4">
        <f t="shared" si="7"/>
        <v>2</v>
      </c>
      <c r="J9" s="4">
        <f t="shared" si="8"/>
        <v>0</v>
      </c>
      <c r="O9">
        <v>0</v>
      </c>
      <c r="P9">
        <f t="shared" si="9"/>
        <v>0</v>
      </c>
      <c r="Q9">
        <f>38.71*10.764</f>
        <v>416.67444</v>
      </c>
      <c r="R9" s="2">
        <v>2000000</v>
      </c>
      <c r="S9" s="2" t="s">
        <v>89</v>
      </c>
      <c r="T9">
        <v>2</v>
      </c>
    </row>
    <row r="10" spans="1:20" x14ac:dyDescent="0.25">
      <c r="A10" s="4">
        <v>9</v>
      </c>
      <c r="B10" s="4">
        <f t="shared" si="0"/>
        <v>416.67444</v>
      </c>
      <c r="C10" s="4">
        <f t="shared" si="1"/>
        <v>500.00932799999998</v>
      </c>
      <c r="D10" s="4">
        <f t="shared" si="2"/>
        <v>600.01119359999996</v>
      </c>
      <c r="E10" s="5">
        <f t="shared" si="3"/>
        <v>2500000</v>
      </c>
      <c r="F10" s="80">
        <f t="shared" si="4"/>
        <v>6000</v>
      </c>
      <c r="G10" s="80">
        <f t="shared" si="5"/>
        <v>5000</v>
      </c>
      <c r="H10" s="80">
        <f t="shared" si="6"/>
        <v>4167</v>
      </c>
      <c r="I10" s="80">
        <f t="shared" si="7"/>
        <v>2</v>
      </c>
      <c r="J10" s="80">
        <f t="shared" si="8"/>
        <v>0</v>
      </c>
      <c r="K10" s="81"/>
      <c r="L10" s="81"/>
      <c r="M10" s="81"/>
      <c r="N10" s="81"/>
      <c r="O10" s="81">
        <v>0</v>
      </c>
      <c r="P10" s="81">
        <f t="shared" si="9"/>
        <v>0</v>
      </c>
      <c r="Q10" s="81">
        <f>38.71*10.764</f>
        <v>416.67444</v>
      </c>
      <c r="R10" s="82">
        <v>2500000</v>
      </c>
      <c r="S10" s="82" t="s">
        <v>90</v>
      </c>
      <c r="T10" s="81">
        <v>2</v>
      </c>
    </row>
    <row r="11" spans="1:20" x14ac:dyDescent="0.25">
      <c r="A11" s="4">
        <v>10</v>
      </c>
      <c r="B11" s="4">
        <f t="shared" si="0"/>
        <v>1125</v>
      </c>
      <c r="C11" s="4">
        <f t="shared" si="1"/>
        <v>1350</v>
      </c>
      <c r="D11" s="4">
        <f t="shared" si="2"/>
        <v>1620</v>
      </c>
      <c r="E11" s="5">
        <f t="shared" si="3"/>
        <v>7500000</v>
      </c>
      <c r="F11" s="77">
        <f t="shared" si="4"/>
        <v>6667</v>
      </c>
      <c r="G11" s="77">
        <f t="shared" si="5"/>
        <v>5556</v>
      </c>
      <c r="H11" s="77">
        <f t="shared" si="6"/>
        <v>4630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v>1350</v>
      </c>
      <c r="Q11" s="7">
        <f t="shared" ref="Q11:Q15" si="10">P11/1.2</f>
        <v>1125</v>
      </c>
      <c r="R11" s="78">
        <v>7500000</v>
      </c>
      <c r="S11" s="2"/>
    </row>
    <row r="12" spans="1:20" x14ac:dyDescent="0.25">
      <c r="A12" s="4">
        <v>11</v>
      </c>
      <c r="B12" s="4">
        <f t="shared" si="0"/>
        <v>2143</v>
      </c>
      <c r="C12" s="4">
        <f t="shared" si="1"/>
        <v>2571.6</v>
      </c>
      <c r="D12" s="4">
        <f t="shared" si="2"/>
        <v>3085.9199999999996</v>
      </c>
      <c r="E12" s="5">
        <f t="shared" si="3"/>
        <v>15000000</v>
      </c>
      <c r="F12" s="4">
        <f t="shared" si="4"/>
        <v>7000</v>
      </c>
      <c r="G12" s="4">
        <f t="shared" si="5"/>
        <v>5833</v>
      </c>
      <c r="H12" s="4">
        <f t="shared" si="6"/>
        <v>4861</v>
      </c>
      <c r="I12" s="4">
        <f t="shared" si="7"/>
        <v>0</v>
      </c>
      <c r="J12" s="4">
        <f t="shared" si="8"/>
        <v>0</v>
      </c>
      <c r="O12">
        <v>0</v>
      </c>
      <c r="P12">
        <f t="shared" ref="P12:P15" si="11">O12/1.2</f>
        <v>0</v>
      </c>
      <c r="Q12">
        <v>2143</v>
      </c>
      <c r="R12" s="2">
        <v>15000000</v>
      </c>
      <c r="S12" s="2"/>
    </row>
    <row r="13" spans="1:20" x14ac:dyDescent="0.25">
      <c r="A13" s="4">
        <v>12</v>
      </c>
      <c r="B13" s="4">
        <f t="shared" si="0"/>
        <v>1300</v>
      </c>
      <c r="C13" s="4">
        <f t="shared" si="1"/>
        <v>1560</v>
      </c>
      <c r="D13" s="4">
        <f t="shared" si="2"/>
        <v>1872</v>
      </c>
      <c r="E13" s="5">
        <f t="shared" si="3"/>
        <v>7000000</v>
      </c>
      <c r="F13" s="4">
        <f t="shared" si="4"/>
        <v>5385</v>
      </c>
      <c r="G13" s="4">
        <f t="shared" si="5"/>
        <v>4487</v>
      </c>
      <c r="H13" s="4">
        <f t="shared" si="6"/>
        <v>3739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v>1300</v>
      </c>
      <c r="R13" s="2">
        <v>7000000</v>
      </c>
      <c r="S13" s="2"/>
    </row>
    <row r="14" spans="1:20" x14ac:dyDescent="0.25">
      <c r="A14" s="4">
        <v>13</v>
      </c>
      <c r="B14" s="4">
        <f t="shared" si="0"/>
        <v>583.33333333333337</v>
      </c>
      <c r="C14" s="4">
        <f t="shared" si="1"/>
        <v>700</v>
      </c>
      <c r="D14" s="4">
        <f t="shared" si="2"/>
        <v>840</v>
      </c>
      <c r="E14" s="5">
        <f t="shared" si="3"/>
        <v>4000000</v>
      </c>
      <c r="F14" s="77">
        <f t="shared" si="4"/>
        <v>6857</v>
      </c>
      <c r="G14" s="77">
        <f t="shared" si="5"/>
        <v>5714</v>
      </c>
      <c r="H14" s="77">
        <f t="shared" si="6"/>
        <v>4762</v>
      </c>
      <c r="I14" s="77">
        <f t="shared" si="7"/>
        <v>0</v>
      </c>
      <c r="J14" s="77">
        <f t="shared" si="8"/>
        <v>0</v>
      </c>
      <c r="K14" s="7"/>
      <c r="L14" s="7"/>
      <c r="M14" s="7"/>
      <c r="N14" s="7"/>
      <c r="O14" s="7">
        <v>0</v>
      </c>
      <c r="P14" s="7">
        <v>700</v>
      </c>
      <c r="Q14" s="7">
        <f t="shared" si="10"/>
        <v>583.33333333333337</v>
      </c>
      <c r="R14" s="78">
        <v>4000000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0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92</v>
      </c>
      <c r="G28" s="57">
        <v>417</v>
      </c>
    </row>
    <row r="29" spans="1:19" s="10" customFormat="1" x14ac:dyDescent="0.25">
      <c r="C29" s="72" t="s">
        <v>1</v>
      </c>
      <c r="D29" s="72">
        <v>2000000</v>
      </c>
      <c r="F29" s="57" t="s">
        <v>71</v>
      </c>
      <c r="G29" s="57">
        <v>439</v>
      </c>
      <c r="H29" s="10">
        <f>G29/G28</f>
        <v>1.0527577937649879</v>
      </c>
    </row>
    <row r="30" spans="1:19" s="10" customFormat="1" x14ac:dyDescent="0.25">
      <c r="F30" s="57" t="s">
        <v>72</v>
      </c>
      <c r="G30" s="57">
        <v>6000</v>
      </c>
    </row>
    <row r="31" spans="1:19" s="10" customFormat="1" x14ac:dyDescent="0.25">
      <c r="C31" s="75"/>
      <c r="D31" s="75"/>
      <c r="F31" s="75" t="s">
        <v>73</v>
      </c>
      <c r="G31" s="75">
        <f>G28*G30</f>
        <v>2502000</v>
      </c>
      <c r="H31" s="10">
        <f>G31/D29</f>
        <v>1.2509999999999999</v>
      </c>
    </row>
    <row r="32" spans="1:19" s="10" customFormat="1" x14ac:dyDescent="0.25">
      <c r="C32" s="75"/>
      <c r="D32" s="75"/>
      <c r="F32" s="75" t="s">
        <v>24</v>
      </c>
      <c r="G32" s="75">
        <f>G31*90%</f>
        <v>2251800</v>
      </c>
    </row>
    <row r="33" spans="3:7" s="10" customFormat="1" x14ac:dyDescent="0.25">
      <c r="C33" s="75"/>
      <c r="D33" s="75"/>
      <c r="F33" s="75" t="s">
        <v>25</v>
      </c>
      <c r="G33" s="75">
        <f>G31*80%</f>
        <v>2001600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2023-08-14T05:50:11Z</dcterms:modified>
</cp:coreProperties>
</file>