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mata Babaji Bhogale\"/>
    </mc:Choice>
  </mc:AlternateContent>
  <xr:revisionPtr revIDLastSave="0" documentId="13_ncr:1_{26045375-0067-47E2-9908-36C4EC30FE5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26" i="4" l="1"/>
  <c r="Q31" i="4"/>
  <c r="Q30" i="4"/>
  <c r="Q29" i="4"/>
  <c r="Q28" i="4"/>
  <c r="Q27" i="4"/>
  <c r="Q25" i="4"/>
  <c r="Q24" i="4"/>
  <c r="Q23" i="4"/>
  <c r="Q22" i="4"/>
  <c r="Q21" i="4"/>
  <c r="Q4" i="4" l="1"/>
  <c r="H21" i="4"/>
  <c r="I19" i="4"/>
  <c r="J19" i="4" s="1"/>
  <c r="P7" i="4"/>
  <c r="P6" i="4"/>
  <c r="P5" i="4"/>
  <c r="P3" i="4"/>
  <c r="P2" i="4"/>
  <c r="P9" i="4" l="1"/>
  <c r="Q9" i="4" s="1"/>
  <c r="P8" i="4"/>
  <c r="Q8" i="4" s="1"/>
  <c r="P13" i="4" l="1"/>
  <c r="Q13" i="4" s="1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<sst xmlns="http://schemas.openxmlformats.org/spreadsheetml/2006/main" count="25" uniqueCount="22">
  <si>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</si>
  <si>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</si>
  <si>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</si>
  <si>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</si>
  <si>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</si>
  <si>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</si>
  <si>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</si>
  <si>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</si>
  <si>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</si>
  <si>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</si>
  <si>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</si>
  <si>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</si>
  <si>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</si>
  <si>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 - index</t>
  </si>
  <si>
    <t>fmv</t>
  </si>
  <si>
    <t>ca</t>
  </si>
  <si>
    <t>rate on ca</t>
  </si>
  <si>
    <t>f. no. 1705, 17th floor, wing D, daffodils chsl, kokan nagar, bhandup west</t>
  </si>
  <si>
    <t>agreemetn - 07.07.23 - 62 lakhs</t>
  </si>
  <si>
    <t>ls- 73 lakhs</t>
  </si>
  <si>
    <t>mca</t>
  </si>
  <si>
    <t>08.04.22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</si>
</sst>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40</xdr:row>
      <xdr:rowOff>151486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19</xdr:col>
      <xdr:colOff>608077</xdr:colOff>
      <xdr:row>44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2190477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19</xdr:col>
      <xdr:colOff>608077</xdr:colOff>
      <xdr:row>39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608077</xdr:colOff>
      <xdr:row>41</xdr:row>
      <xdr:rowOff>27661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190477" cy="73142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19</xdr:col>
      <xdr:colOff>608077</xdr:colOff>
      <xdr:row>49</xdr:row>
      <xdr:rowOff>75286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0"/>
          <a:ext cx="12190477" cy="73142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17B7B2-0022-4F82-A2ED-B57F59256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1"/>
  <sheetViews>
    <sheetView tabSelected="1" zoomScaleNormal="100" workbookViewId="0">
      <selection activeCell="S8" sqref="S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400</v>
      </c>
      <c r="C2" s="4">
        <f>B2*1.1</f>
        <v>440.00000000000006</v>
      </c>
      <c r="D2" s="4">
        <f t="shared" ref="D2:D13" si="2">C2*1.2</f>
        <v>528</v>
      </c>
      <c r="E2" s="5">
        <f t="shared" ref="E2:E13" si="3">R2</f>
        <v>8500000</v>
      </c>
      <c r="F2" s="11">
        <f t="shared" ref="F2:F13" si="4">ROUND((E2/B2),0)</f>
        <v>21250</v>
      </c>
      <c r="G2" s="11">
        <f t="shared" ref="G2:G13" si="5">ROUND((E2/C2),0)</f>
        <v>19318</v>
      </c>
      <c r="H2" s="11">
        <f t="shared" ref="H2:H13" si="6">ROUND((E2/D2),0)</f>
        <v>16098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7" si="8">O2/1.2</f>
        <v>0</v>
      </c>
      <c r="Q2">
        <v>400</v>
      </c>
      <c r="R2" s="2">
        <v>8500000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560</v>
      </c>
      <c r="C3" s="4">
        <f t="shared" ref="C3:C15" si="9">B3*1.1</f>
        <v>616</v>
      </c>
      <c r="D3" s="4">
        <f t="shared" si="2"/>
        <v>739.19999999999993</v>
      </c>
      <c r="E3" s="5">
        <f t="shared" si="3"/>
        <v>12500000</v>
      </c>
      <c r="F3" s="11">
        <f t="shared" si="4"/>
        <v>22321</v>
      </c>
      <c r="G3" s="11">
        <f t="shared" si="5"/>
        <v>20292</v>
      </c>
      <c r="H3" s="11">
        <f t="shared" si="6"/>
        <v>16910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560</v>
      </c>
      <c r="R3" s="2">
        <v>12500000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479.16666666666669</v>
      </c>
      <c r="C4" s="4">
        <f t="shared" si="9"/>
        <v>527.08333333333337</v>
      </c>
      <c r="D4" s="4">
        <f t="shared" si="2"/>
        <v>632.5</v>
      </c>
      <c r="E4" s="5">
        <f t="shared" si="3"/>
        <v>8000000</v>
      </c>
      <c r="F4" s="11">
        <f t="shared" si="4"/>
        <v>16696</v>
      </c>
      <c r="G4" s="11">
        <f t="shared" si="5"/>
        <v>15178</v>
      </c>
      <c r="H4" s="11">
        <f t="shared" si="6"/>
        <v>12648</v>
      </c>
      <c r="I4" s="4" t="e">
        <f>#REF!</f>
        <v>#REF!</v>
      </c>
      <c r="J4" s="4">
        <f t="shared" si="7"/>
        <v>0</v>
      </c>
      <c r="O4">
        <v>0</v>
      </c>
      <c r="P4">
        <v>575</v>
      </c>
      <c r="Q4">
        <f t="shared" ref="Q4" si="10">P4/1.2</f>
        <v>479.16666666666669</v>
      </c>
      <c r="R4" s="2">
        <v>8000000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415</v>
      </c>
      <c r="C5" s="4">
        <f t="shared" si="9"/>
        <v>456.50000000000006</v>
      </c>
      <c r="D5" s="4">
        <f t="shared" si="2"/>
        <v>547.80000000000007</v>
      </c>
      <c r="E5" s="5">
        <f t="shared" si="3"/>
        <v>7800000</v>
      </c>
      <c r="F5" s="10">
        <f t="shared" si="4"/>
        <v>18795</v>
      </c>
      <c r="G5" s="11">
        <f t="shared" si="5"/>
        <v>17087</v>
      </c>
      <c r="H5" s="11">
        <f t="shared" si="6"/>
        <v>14239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415</v>
      </c>
      <c r="R5" s="2">
        <v>7800000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330</v>
      </c>
      <c r="C6" s="4">
        <f t="shared" si="9"/>
        <v>363.00000000000006</v>
      </c>
      <c r="D6" s="4">
        <f t="shared" si="2"/>
        <v>435.60000000000008</v>
      </c>
      <c r="E6" s="5">
        <f t="shared" si="3"/>
        <v>6700000</v>
      </c>
      <c r="F6" s="10">
        <f t="shared" si="4"/>
        <v>20303</v>
      </c>
      <c r="G6" s="11">
        <f t="shared" si="5"/>
        <v>18457</v>
      </c>
      <c r="H6" s="11">
        <f t="shared" si="6"/>
        <v>15381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330</v>
      </c>
      <c r="R6" s="2">
        <v>6700000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318</v>
      </c>
      <c r="C7" s="4">
        <f t="shared" si="9"/>
        <v>349.8</v>
      </c>
      <c r="D7" s="4">
        <f t="shared" si="2"/>
        <v>419.76</v>
      </c>
      <c r="E7" s="5">
        <f t="shared" si="3"/>
        <v>5613000</v>
      </c>
      <c r="F7" s="10">
        <f t="shared" si="4"/>
        <v>17651</v>
      </c>
      <c r="G7" s="11">
        <f t="shared" si="5"/>
        <v>16046</v>
      </c>
      <c r="H7" s="11">
        <f t="shared" si="6"/>
        <v>13372</v>
      </c>
      <c r="I7" s="4" t="e">
        <f>#REF!</f>
        <v>#REF!</v>
      </c>
      <c r="J7" s="4" t="str">
        <f t="shared" si="7"/>
        <v>08.04.22</v>
      </c>
      <c r="O7">
        <v>0</v>
      </c>
      <c r="P7">
        <f t="shared" si="8"/>
        <v>0</v>
      </c>
      <c r="Q7">
        <v>318</v>
      </c>
      <c r="R7" s="2">
        <v>5613000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1" t="e">
        <f t="shared" si="4"/>
        <v>#DIV/0!</v>
      </c>
      <c r="G8" s="11" t="e">
        <f t="shared" si="5"/>
        <v>#DIV/0!</v>
      </c>
      <c r="H8" s="11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:P9" si="11">O8/1.2</f>
        <v>0</v>
      </c>
      <c r="Q8">
        <f t="shared" ref="Q8:Q9" si="12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1" t="e">
        <f t="shared" si="5"/>
        <v>#DIV/0!</v>
      </c>
      <c r="H9" s="11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1"/>
        <v>0</v>
      </c>
      <c r="Q9">
        <f t="shared" si="12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1" t="e">
        <f t="shared" si="4"/>
        <v>#DIV/0!</v>
      </c>
      <c r="G10" s="11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3">O10/1.2</f>
        <v>0</v>
      </c>
      <c r="Q10">
        <f t="shared" ref="Q10:Q13" si="14">P10/1.2</f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1" t="e">
        <f t="shared" si="4"/>
        <v>#DIV/0!</v>
      </c>
      <c r="G11" s="11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3"/>
        <v>0</v>
      </c>
      <c r="Q11">
        <f t="shared" si="14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1" t="e">
        <f t="shared" si="4"/>
        <v>#DIV/0!</v>
      </c>
      <c r="G12" s="11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3"/>
        <v>0</v>
      </c>
      <c r="Q12">
        <f t="shared" si="14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1" t="e">
        <f t="shared" si="4"/>
        <v>#DIV/0!</v>
      </c>
      <c r="G13" s="11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3"/>
        <v>0</v>
      </c>
      <c r="Q13">
        <f t="shared" si="14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1" t="e">
        <f t="shared" ref="F14:F15" si="17">ROUND((E14/B14),0)</f>
        <v>#DIV/0!</v>
      </c>
      <c r="G14" s="11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1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7" spans="7:17" x14ac:dyDescent="0.25">
      <c r="G17" t="s">
        <v>17</v>
      </c>
    </row>
    <row r="18" spans="7:17" x14ac:dyDescent="0.25">
      <c r="G18" t="s">
        <v>15</v>
      </c>
      <c r="H18">
        <v>365</v>
      </c>
    </row>
    <row r="19" spans="7:17" x14ac:dyDescent="0.25">
      <c r="G19" t="s">
        <v>13</v>
      </c>
      <c r="H19">
        <v>402</v>
      </c>
      <c r="I19">
        <f>37.31*10.764</f>
        <v>401.60484000000002</v>
      </c>
      <c r="J19">
        <f>I19/H18</f>
        <v>1.1002872328767124</v>
      </c>
    </row>
    <row r="20" spans="7:17" x14ac:dyDescent="0.25">
      <c r="G20" t="s">
        <v>16</v>
      </c>
      <c r="H20">
        <v>19000</v>
      </c>
      <c r="O20" t="s">
        <v>20</v>
      </c>
    </row>
    <row r="21" spans="7:17" x14ac:dyDescent="0.25">
      <c r="G21" t="s">
        <v>14</v>
      </c>
      <c r="H21">
        <f>H20*H18</f>
        <v>6935000</v>
      </c>
      <c r="O21">
        <v>13.93</v>
      </c>
      <c r="P21">
        <v>9.16</v>
      </c>
      <c r="Q21">
        <f>P21*O21</f>
        <v>127.5988</v>
      </c>
    </row>
    <row r="22" spans="7:17" x14ac:dyDescent="0.25">
      <c r="O22">
        <v>7.56</v>
      </c>
      <c r="P22">
        <v>6.23</v>
      </c>
      <c r="Q22">
        <f t="shared" ref="Q22:Q31" si="23">P22*O22</f>
        <v>47.098800000000004</v>
      </c>
    </row>
    <row r="23" spans="7:17" x14ac:dyDescent="0.25">
      <c r="O23">
        <v>6.25</v>
      </c>
      <c r="P23">
        <v>3.68</v>
      </c>
      <c r="Q23">
        <f t="shared" si="23"/>
        <v>23</v>
      </c>
    </row>
    <row r="24" spans="7:17" x14ac:dyDescent="0.25">
      <c r="G24" s="12"/>
      <c r="O24">
        <v>9.67</v>
      </c>
      <c r="P24">
        <v>3.72</v>
      </c>
      <c r="Q24">
        <f t="shared" si="23"/>
        <v>35.9724</v>
      </c>
    </row>
    <row r="25" spans="7:17" x14ac:dyDescent="0.25">
      <c r="G25" t="s">
        <v>18</v>
      </c>
      <c r="O25">
        <v>10.69</v>
      </c>
      <c r="P25">
        <v>10.72</v>
      </c>
      <c r="Q25">
        <f t="shared" si="23"/>
        <v>114.5968</v>
      </c>
    </row>
    <row r="26" spans="7:17" x14ac:dyDescent="0.25">
      <c r="G26" t="s">
        <v>19</v>
      </c>
      <c r="Q26">
        <f>SUM(Q21:Q25)</f>
        <v>348.26679999999999</v>
      </c>
    </row>
    <row r="27" spans="7:17" x14ac:dyDescent="0.25">
      <c r="Q27">
        <f t="shared" si="23"/>
        <v>0</v>
      </c>
    </row>
    <row r="28" spans="7:17" x14ac:dyDescent="0.25">
      <c r="Q28">
        <f t="shared" si="23"/>
        <v>0</v>
      </c>
    </row>
    <row r="29" spans="7:17" x14ac:dyDescent="0.25">
      <c r="Q29">
        <f t="shared" si="23"/>
        <v>0</v>
      </c>
    </row>
    <row r="30" spans="7:17" x14ac:dyDescent="0.25">
      <c r="Q30">
        <f t="shared" si="23"/>
        <v>0</v>
      </c>
    </row>
    <row r="31" spans="7:17" x14ac:dyDescent="0.25">
      <c r="Q31">
        <f t="shared" si="23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1" zoomScaleNormal="100" workbookViewId="0">
      <selection activeCell="A12" sqref="A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0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I27" sqref="I2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2023-08-14T04:52:07Z</dcterms:modified>
</cp:coreProperties>
</file>