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_RACPC Ghatkopar (West)_Kirti Kumar And Ambuja Pandey\"/>
    </mc:Choice>
  </mc:AlternateContent>
  <xr:revisionPtr revIDLastSave="0" documentId="13_ncr:1_{627ECAF9-9423-4B60-A77C-2FD93B9DA839}" xr6:coauthVersionLast="47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  <sheet name="Sheet12" sheetId="27" r:id="rId16"/>
    <sheet name="Sheet13" sheetId="28" r:id="rId17"/>
    <sheet name="Sheet14" sheetId="29" r:id="rId18"/>
    <sheet name="Sheet15" sheetId="30" r:id="rId19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1" i="4" l="1"/>
  <c r="G33" i="4" s="1"/>
  <c r="B11" i="4"/>
  <c r="C11" i="4" s="1"/>
  <c r="D11" i="4" s="1"/>
  <c r="Q10" i="4"/>
  <c r="Q9" i="4"/>
  <c r="P9" i="4"/>
  <c r="Q8" i="4"/>
  <c r="B8" i="4" s="1"/>
  <c r="C8" i="4" s="1"/>
  <c r="D8" i="4" s="1"/>
  <c r="Q7" i="4"/>
  <c r="Q6" i="4"/>
  <c r="B6" i="4" s="1"/>
  <c r="C6" i="4" s="1"/>
  <c r="Q5" i="4"/>
  <c r="Q4" i="4"/>
  <c r="Q3" i="4"/>
  <c r="C5" i="25"/>
  <c r="C4" i="25"/>
  <c r="C3" i="25"/>
  <c r="P2" i="4"/>
  <c r="P3" i="4"/>
  <c r="B3" i="4" s="1"/>
  <c r="C3" i="4" s="1"/>
  <c r="D3" i="4" s="1"/>
  <c r="P4" i="4"/>
  <c r="P5" i="4"/>
  <c r="P6" i="4"/>
  <c r="P7" i="4"/>
  <c r="B7" i="4" s="1"/>
  <c r="C7" i="4" s="1"/>
  <c r="D7" i="4" s="1"/>
  <c r="P8" i="4"/>
  <c r="B9" i="4"/>
  <c r="C9" i="4" s="1"/>
  <c r="D9" i="4" s="1"/>
  <c r="P10" i="4"/>
  <c r="B10" i="4"/>
  <c r="C10" i="4" s="1"/>
  <c r="Q17" i="4"/>
  <c r="P17" i="4"/>
  <c r="J17" i="4"/>
  <c r="I17" i="4"/>
  <c r="B15" i="4"/>
  <c r="C15" i="4" s="1"/>
  <c r="D15" i="4" s="1"/>
  <c r="P15" i="4"/>
  <c r="J15" i="4"/>
  <c r="I15" i="4"/>
  <c r="P14" i="4"/>
  <c r="B14" i="4" s="1"/>
  <c r="C14" i="4" s="1"/>
  <c r="J14" i="4"/>
  <c r="I14" i="4"/>
  <c r="P13" i="4"/>
  <c r="B13" i="4" s="1"/>
  <c r="C13" i="4" s="1"/>
  <c r="D13" i="4" s="1"/>
  <c r="J13" i="4"/>
  <c r="I13" i="4"/>
  <c r="P12" i="4"/>
  <c r="B12" i="4" s="1"/>
  <c r="C12" i="4" s="1"/>
  <c r="D12" i="4" s="1"/>
  <c r="J12" i="4"/>
  <c r="I12" i="4"/>
  <c r="P11" i="4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E14" i="4"/>
  <c r="E13" i="4"/>
  <c r="E12" i="4"/>
  <c r="E11" i="4"/>
  <c r="E10" i="4"/>
  <c r="E9" i="4"/>
  <c r="E8" i="4"/>
  <c r="E7" i="4"/>
  <c r="E6" i="4"/>
  <c r="E5" i="4"/>
  <c r="E4" i="4"/>
  <c r="E3" i="4"/>
  <c r="E2" i="4"/>
  <c r="H29" i="4"/>
  <c r="C20" i="25"/>
  <c r="C16" i="25"/>
  <c r="C17" i="25" s="1"/>
  <c r="G15" i="4" l="1"/>
  <c r="F14" i="4"/>
  <c r="H12" i="4"/>
  <c r="G11" i="4"/>
  <c r="H4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H14" i="4" s="1"/>
  <c r="G14" i="4"/>
  <c r="F4" i="4"/>
  <c r="H6" i="4"/>
  <c r="F8" i="4"/>
  <c r="G9" i="4"/>
  <c r="F12" i="4"/>
  <c r="G13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<sst xmlns="http://schemas.openxmlformats.org/spreadsheetml/2006/main" count="137" uniqueCount="94">
  <si>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</si>
  <si>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</si>
  <si>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</si>
  <si>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</si>
  <si>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</si>
  <si>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</si>
  <si>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</si>
  <si>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</si>
  <si>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</si>
  <si>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</si>
  <si>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</si>
  <si>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</si>
  <si>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</si>
  <si>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</si>
  <si>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</si>
  <si>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</si>
  <si>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</si>
  <si>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</si>
  <si>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</si>
  <si>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</si>
  <si>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</si>
  <si>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</si>
  <si>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</si>
  <si>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</si>
  <si>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</si>
  <si>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</si>
  <si>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</si>
  <si>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</si>
  <si>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</si>
  <si>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</si>
  <si>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</si>
  <si>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</si>
  <si>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</si>
  <si>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</si>
  <si>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</si>
  <si>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</si>
  <si>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</si>
  <si>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</si>
  <si>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</si>
  <si>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</si>
  <si>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</si>
  <si>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</si>
  <si>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</si>
  <si>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</si>
  <si>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</si>
  <si>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</si>
  <si>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</si>
  <si>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</si>
  <si>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</si>
  <si>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</si>
  <si>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</si>
  <si>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</si>
  <si>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</si>
  <si>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</si>
  <si>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</si>
  <si>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</si>
  <si>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</si>
  <si>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</si>
  <si>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</si>
  <si>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</si>
  <si>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</si>
  <si>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</si>
  <si>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</si>
  <si>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</si>
  <si>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</si>
  <si>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</si>
  <si>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</si>
  <si>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</si>
  <si>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</si>
  <si>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</si>
  <si>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</si>
  <si>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</si>
  <si>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</si>
  <si>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</si>
  <si>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</si>
  <si>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</si>
  <si>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</si>
  <si>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</si>
  <si>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</si>
  <si>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</si>
  <si>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</si>
  <si>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</si>
  <si>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</si>
  <si>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28.06.2018</t>
  </si>
  <si>
    <t>ACA</t>
  </si>
  <si>
    <t>IGR-19.07.23</t>
  </si>
  <si>
    <t>IGR-11.06.23</t>
  </si>
  <si>
    <t>IGR-21.05.23</t>
  </si>
  <si>
    <t>IGR-14.07.23</t>
  </si>
  <si>
    <t>IGR-16.07.23</t>
  </si>
  <si>
    <t>IGR-24.06.23</t>
  </si>
  <si>
    <t>IGR-27.05.23</t>
  </si>
  <si>
    <t>IGR-09.06.23</t>
  </si>
  <si>
    <t>IGR-12.07.23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</si>
</sst>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3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4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BB79AF8-DD4C-8304-A141-4606ABB08B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215E401-FBE2-3C52-D58C-CC1762D78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68657CA-547F-0B9E-4E30-A6E0AF313C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D4BFB70-AFD4-A934-7BEB-49A04CF309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90C606E-EB17-F324-16AA-3C229D0670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7F50CDC-7D05-8156-9C71-51F19D44B6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D09DDFB-03A0-D488-C221-24AB7E58D97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8D4333C-E27F-D9EB-3F4A-AF1EEE6CB9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B86FC8C-49BD-8501-F478-88EBD128F5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53F8502-A9CD-9562-C1A1-AFDDD35237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87949</xdr:colOff>
      <xdr:row>47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F88FC0A-C091-C15F-CC52-3BCF7E419B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37549" cy="9002381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145107</xdr:colOff>
      <xdr:row>47</xdr:row>
      <xdr:rowOff>29829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10A6008-680E-9166-D165-73B7CD4641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5994707" cy="898332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488055</xdr:colOff>
      <xdr:row>47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805BDD2-0EE1-C593-A531-9F5A93F1639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37655" cy="900238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459221</xdr:colOff>
      <xdr:row>45</xdr:row>
      <xdr:rowOff>153618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F714A03-33CB-9704-7CAF-B08C64D128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0021" cy="872611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468747</xdr:colOff>
      <xdr:row>46</xdr:row>
      <xdr:rowOff>67907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50AB2C4-46B4-AF66-EE2E-554C3EA98A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9547" cy="8830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K23" sqref="K2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E26" sqref="E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10500</v>
      </c>
      <c r="D3" s="24" t="s">
        <v>75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7800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7800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10500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585</v>
      </c>
      <c r="D18" s="26"/>
      <c r="F18" s="19"/>
    </row>
    <row r="19" spans="1:6" x14ac:dyDescent="0.25">
      <c r="A19" s="16" t="s">
        <v>73</v>
      </c>
      <c r="B19" s="6"/>
      <c r="C19" s="32">
        <f>C18*C16</f>
        <v>6142500</v>
      </c>
      <c r="D19" s="33"/>
      <c r="E19" s="70"/>
      <c r="F19" s="34"/>
    </row>
    <row r="20" spans="1:6" x14ac:dyDescent="0.25">
      <c r="A20" s="16" t="s">
        <v>24</v>
      </c>
      <c r="C20" s="35">
        <f>C19*90%</f>
        <v>5528250</v>
      </c>
      <c r="D20" s="32"/>
      <c r="F20" s="19"/>
    </row>
    <row r="21" spans="1:6" x14ac:dyDescent="0.25">
      <c r="A21" s="16" t="s">
        <v>25</v>
      </c>
      <c r="C21" s="35">
        <f>C19*80%</f>
        <v>4914000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1579500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12796.875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R2" sqref="R2:R1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509</v>
      </c>
      <c r="C2" s="4">
        <f t="shared" ref="C2:C16" si="1">B2*1.2</f>
        <v>610.79999999999995</v>
      </c>
      <c r="D2" s="4">
        <f t="shared" ref="D2:D16" si="2">C2*1.2</f>
        <v>732.95999999999992</v>
      </c>
      <c r="E2" s="5">
        <f t="shared" ref="E2:E16" si="3">R2</f>
        <v>3370000</v>
      </c>
      <c r="F2" s="4">
        <f t="shared" ref="F2:F15" si="4">ROUND((E2/B2),0)</f>
        <v>6621</v>
      </c>
      <c r="G2" s="4">
        <f t="shared" ref="G2:G15" si="5">ROUND((E2/C2),0)</f>
        <v>5517</v>
      </c>
      <c r="H2" s="4">
        <f t="shared" ref="H2:H15" si="6">ROUND((E2/D2),0)</f>
        <v>4598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509</v>
      </c>
      <c r="R2" s="2">
        <v>3370000</v>
      </c>
      <c r="S2" s="2" t="s">
        <v>85</v>
      </c>
    </row>
    <row r="3" spans="1:19" x14ac:dyDescent="0.25">
      <c r="A3" s="4">
        <v>2</v>
      </c>
      <c r="B3" s="4">
        <f t="shared" si="0"/>
        <v>586.96091999999999</v>
      </c>
      <c r="C3" s="4">
        <f t="shared" si="1"/>
        <v>704.35310399999992</v>
      </c>
      <c r="D3" s="4">
        <f t="shared" si="2"/>
        <v>845.2237247999999</v>
      </c>
      <c r="E3" s="5">
        <f t="shared" si="3"/>
        <v>5762037</v>
      </c>
      <c r="F3" s="4">
        <f t="shared" si="4"/>
        <v>9817</v>
      </c>
      <c r="G3" s="4">
        <f t="shared" si="5"/>
        <v>8181</v>
      </c>
      <c r="H3" s="4">
        <f t="shared" si="6"/>
        <v>6817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54.53*10.764</f>
        <v>586.96091999999999</v>
      </c>
      <c r="R3" s="2">
        <v>5762037</v>
      </c>
      <c r="S3" s="2" t="s">
        <v>86</v>
      </c>
    </row>
    <row r="4" spans="1:19" x14ac:dyDescent="0.25">
      <c r="A4" s="4">
        <v>3</v>
      </c>
      <c r="B4" s="4">
        <f t="shared" si="0"/>
        <v>443.04623999999995</v>
      </c>
      <c r="C4" s="4">
        <f t="shared" si="1"/>
        <v>531.65548799999988</v>
      </c>
      <c r="D4" s="4">
        <f t="shared" si="2"/>
        <v>637.98658559999978</v>
      </c>
      <c r="E4" s="5">
        <f t="shared" si="3"/>
        <v>4298272</v>
      </c>
      <c r="F4" s="4">
        <f t="shared" si="4"/>
        <v>9702</v>
      </c>
      <c r="G4" s="4">
        <f t="shared" si="5"/>
        <v>8085</v>
      </c>
      <c r="H4" s="4">
        <f t="shared" si="6"/>
        <v>6737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f>41.16*10.764</f>
        <v>443.04623999999995</v>
      </c>
      <c r="R4" s="2">
        <v>4298272</v>
      </c>
      <c r="S4" s="2" t="s">
        <v>87</v>
      </c>
    </row>
    <row r="5" spans="1:19" x14ac:dyDescent="0.25">
      <c r="A5" s="4">
        <v>4</v>
      </c>
      <c r="B5" s="4">
        <f t="shared" si="0"/>
        <v>675.01044000000002</v>
      </c>
      <c r="C5" s="4">
        <f t="shared" si="1"/>
        <v>810.01252799999997</v>
      </c>
      <c r="D5" s="4">
        <f t="shared" si="2"/>
        <v>972.01503359999992</v>
      </c>
      <c r="E5" s="5">
        <f t="shared" si="3"/>
        <v>6768232</v>
      </c>
      <c r="F5" s="78">
        <f t="shared" si="4"/>
        <v>10027</v>
      </c>
      <c r="G5" s="78">
        <f t="shared" si="5"/>
        <v>8356</v>
      </c>
      <c r="H5" s="78">
        <f t="shared" si="6"/>
        <v>6963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f>62.71*10.764</f>
        <v>675.01044000000002</v>
      </c>
      <c r="R5" s="79">
        <v>6768232</v>
      </c>
      <c r="S5" s="79" t="s">
        <v>88</v>
      </c>
    </row>
    <row r="6" spans="1:19" x14ac:dyDescent="0.25">
      <c r="A6" s="4">
        <v>5</v>
      </c>
      <c r="B6" s="4">
        <f t="shared" si="0"/>
        <v>586.96091999999999</v>
      </c>
      <c r="C6" s="4">
        <f t="shared" si="1"/>
        <v>704.35310399999992</v>
      </c>
      <c r="D6" s="4">
        <f t="shared" si="2"/>
        <v>845.2237247999999</v>
      </c>
      <c r="E6" s="5">
        <f t="shared" si="3"/>
        <v>5764037</v>
      </c>
      <c r="F6" s="4">
        <f t="shared" si="4"/>
        <v>9820</v>
      </c>
      <c r="G6" s="4">
        <f t="shared" si="5"/>
        <v>8183</v>
      </c>
      <c r="H6" s="4">
        <f t="shared" si="6"/>
        <v>6820</v>
      </c>
      <c r="I6" s="4">
        <f t="shared" si="7"/>
        <v>0</v>
      </c>
      <c r="J6" s="4">
        <f t="shared" si="8"/>
        <v>0</v>
      </c>
      <c r="O6">
        <v>0</v>
      </c>
      <c r="P6">
        <f t="shared" si="9"/>
        <v>0</v>
      </c>
      <c r="Q6">
        <f>54.53*10.764</f>
        <v>586.96091999999999</v>
      </c>
      <c r="R6" s="2">
        <v>5764037</v>
      </c>
      <c r="S6" s="2" t="s">
        <v>89</v>
      </c>
    </row>
    <row r="7" spans="1:19" x14ac:dyDescent="0.25">
      <c r="A7" s="4">
        <v>6</v>
      </c>
      <c r="B7" s="4">
        <f t="shared" si="0"/>
        <v>443.04623999999995</v>
      </c>
      <c r="C7" s="4">
        <f t="shared" si="1"/>
        <v>531.65548799999988</v>
      </c>
      <c r="D7" s="4">
        <f t="shared" si="2"/>
        <v>637.98658559999978</v>
      </c>
      <c r="E7" s="5">
        <f t="shared" si="3"/>
        <v>4327272</v>
      </c>
      <c r="F7" s="4">
        <f t="shared" si="4"/>
        <v>9767</v>
      </c>
      <c r="G7" s="4">
        <f t="shared" si="5"/>
        <v>8139</v>
      </c>
      <c r="H7" s="4">
        <f t="shared" si="6"/>
        <v>6783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>41.16*10.764</f>
        <v>443.04623999999995</v>
      </c>
      <c r="R7" s="2">
        <v>4327272</v>
      </c>
      <c r="S7" s="2" t="s">
        <v>90</v>
      </c>
    </row>
    <row r="8" spans="1:19" x14ac:dyDescent="0.25">
      <c r="A8" s="4">
        <v>7</v>
      </c>
      <c r="B8" s="4">
        <f t="shared" si="0"/>
        <v>443.04623999999995</v>
      </c>
      <c r="C8" s="4">
        <f t="shared" si="1"/>
        <v>531.65548799999988</v>
      </c>
      <c r="D8" s="4">
        <f t="shared" si="2"/>
        <v>637.98658559999978</v>
      </c>
      <c r="E8" s="5">
        <f t="shared" si="3"/>
        <v>4239474</v>
      </c>
      <c r="F8" s="4">
        <f t="shared" si="4"/>
        <v>9569</v>
      </c>
      <c r="G8" s="4">
        <f t="shared" si="5"/>
        <v>7974</v>
      </c>
      <c r="H8" s="4">
        <f t="shared" si="6"/>
        <v>6645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>41.16*10.764</f>
        <v>443.04623999999995</v>
      </c>
      <c r="R8" s="2">
        <v>4239474</v>
      </c>
      <c r="S8" s="2" t="s">
        <v>91</v>
      </c>
    </row>
    <row r="9" spans="1:19" x14ac:dyDescent="0.25">
      <c r="A9" s="4">
        <v>8</v>
      </c>
      <c r="B9" s="4">
        <f t="shared" si="0"/>
        <v>443.04623999999995</v>
      </c>
      <c r="C9" s="4">
        <f t="shared" si="1"/>
        <v>531.65548799999988</v>
      </c>
      <c r="D9" s="4">
        <f t="shared" si="2"/>
        <v>637.98658559999978</v>
      </c>
      <c r="E9" s="5">
        <f t="shared" si="3"/>
        <v>4369806</v>
      </c>
      <c r="F9" s="4">
        <f t="shared" si="4"/>
        <v>9863</v>
      </c>
      <c r="G9" s="4">
        <f t="shared" si="5"/>
        <v>8219</v>
      </c>
      <c r="H9" s="4">
        <f t="shared" si="6"/>
        <v>6849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>41.16*10.764</f>
        <v>443.04623999999995</v>
      </c>
      <c r="R9" s="2">
        <v>4369806</v>
      </c>
      <c r="S9" s="2" t="s">
        <v>92</v>
      </c>
    </row>
    <row r="10" spans="1:19" x14ac:dyDescent="0.25">
      <c r="A10" s="4">
        <v>9</v>
      </c>
      <c r="B10" s="4">
        <f t="shared" si="0"/>
        <v>443.04623999999995</v>
      </c>
      <c r="C10" s="4">
        <f t="shared" si="1"/>
        <v>531.65548799999988</v>
      </c>
      <c r="D10" s="4">
        <f t="shared" si="2"/>
        <v>637.98658559999978</v>
      </c>
      <c r="E10" s="5">
        <f t="shared" si="3"/>
        <v>4396806</v>
      </c>
      <c r="F10" s="78">
        <f t="shared" si="4"/>
        <v>9924</v>
      </c>
      <c r="G10" s="78">
        <f t="shared" si="5"/>
        <v>8270</v>
      </c>
      <c r="H10" s="78">
        <f t="shared" si="6"/>
        <v>6892</v>
      </c>
      <c r="I10" s="78">
        <f t="shared" si="7"/>
        <v>0</v>
      </c>
      <c r="J10" s="78">
        <f t="shared" si="8"/>
        <v>0</v>
      </c>
      <c r="K10" s="7"/>
      <c r="L10" s="7"/>
      <c r="M10" s="7"/>
      <c r="N10" s="7"/>
      <c r="O10" s="7">
        <v>0</v>
      </c>
      <c r="P10" s="7">
        <f t="shared" si="9"/>
        <v>0</v>
      </c>
      <c r="Q10" s="7">
        <f>41.16*10.764</f>
        <v>443.04623999999995</v>
      </c>
      <c r="R10" s="79">
        <v>4396806</v>
      </c>
      <c r="S10" s="79" t="s">
        <v>86</v>
      </c>
    </row>
    <row r="11" spans="1:19" x14ac:dyDescent="0.25">
      <c r="A11" s="4">
        <v>10</v>
      </c>
      <c r="B11" s="4">
        <f t="shared" si="0"/>
        <v>441</v>
      </c>
      <c r="C11" s="4">
        <f t="shared" si="1"/>
        <v>529.19999999999993</v>
      </c>
      <c r="D11" s="4">
        <f t="shared" si="2"/>
        <v>635.03999999999985</v>
      </c>
      <c r="E11" s="5">
        <f t="shared" si="3"/>
        <v>2750000</v>
      </c>
      <c r="F11" s="4">
        <f t="shared" si="4"/>
        <v>6236</v>
      </c>
      <c r="G11" s="4">
        <f t="shared" si="5"/>
        <v>5197</v>
      </c>
      <c r="H11" s="4">
        <f t="shared" si="6"/>
        <v>4330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0">O11/1.2</f>
        <v>0</v>
      </c>
      <c r="Q11">
        <v>441</v>
      </c>
      <c r="R11" s="2">
        <v>2750000</v>
      </c>
      <c r="S11" s="2" t="s">
        <v>93</v>
      </c>
    </row>
    <row r="12" spans="1:19" x14ac:dyDescent="0.25">
      <c r="A12" s="4">
        <v>11</v>
      </c>
      <c r="B12" s="4">
        <f t="shared" si="0"/>
        <v>528</v>
      </c>
      <c r="C12" s="4">
        <f t="shared" si="1"/>
        <v>633.6</v>
      </c>
      <c r="D12" s="4">
        <f t="shared" si="2"/>
        <v>760.32</v>
      </c>
      <c r="E12" s="5">
        <f t="shared" si="3"/>
        <v>6500000</v>
      </c>
      <c r="F12" s="78">
        <f t="shared" si="4"/>
        <v>12311</v>
      </c>
      <c r="G12" s="78">
        <f t="shared" si="5"/>
        <v>10259</v>
      </c>
      <c r="H12" s="78">
        <f t="shared" si="6"/>
        <v>8549</v>
      </c>
      <c r="I12" s="78">
        <f t="shared" si="7"/>
        <v>0</v>
      </c>
      <c r="J12" s="78">
        <f t="shared" si="8"/>
        <v>0</v>
      </c>
      <c r="K12" s="7"/>
      <c r="L12" s="7"/>
      <c r="M12" s="7"/>
      <c r="N12" s="7"/>
      <c r="O12" s="7">
        <v>0</v>
      </c>
      <c r="P12" s="7">
        <f t="shared" si="10"/>
        <v>0</v>
      </c>
      <c r="Q12" s="7">
        <v>528</v>
      </c>
      <c r="R12" s="79">
        <v>6500000</v>
      </c>
      <c r="S12" s="2"/>
    </row>
    <row r="13" spans="1:19" x14ac:dyDescent="0.25">
      <c r="A13" s="4">
        <v>12</v>
      </c>
      <c r="B13" s="4">
        <f t="shared" si="0"/>
        <v>612</v>
      </c>
      <c r="C13" s="4">
        <f t="shared" si="1"/>
        <v>734.4</v>
      </c>
      <c r="D13" s="4">
        <f t="shared" si="2"/>
        <v>881.28</v>
      </c>
      <c r="E13" s="5">
        <f t="shared" si="3"/>
        <v>6600000</v>
      </c>
      <c r="F13" s="78">
        <f t="shared" si="4"/>
        <v>10784</v>
      </c>
      <c r="G13" s="78">
        <f t="shared" si="5"/>
        <v>8987</v>
      </c>
      <c r="H13" s="78">
        <f t="shared" si="6"/>
        <v>7489</v>
      </c>
      <c r="I13" s="78">
        <f t="shared" si="7"/>
        <v>0</v>
      </c>
      <c r="J13" s="78">
        <f t="shared" si="8"/>
        <v>0</v>
      </c>
      <c r="K13" s="7"/>
      <c r="L13" s="7"/>
      <c r="M13" s="7"/>
      <c r="N13" s="7"/>
      <c r="O13" s="7">
        <v>0</v>
      </c>
      <c r="P13" s="7">
        <f t="shared" si="10"/>
        <v>0</v>
      </c>
      <c r="Q13" s="7">
        <v>612</v>
      </c>
      <c r="R13" s="79">
        <v>6600000</v>
      </c>
      <c r="S13" s="2"/>
    </row>
    <row r="14" spans="1:19" x14ac:dyDescent="0.25">
      <c r="A14" s="4">
        <v>13</v>
      </c>
      <c r="B14" s="4">
        <f t="shared" si="0"/>
        <v>693</v>
      </c>
      <c r="C14" s="4">
        <f t="shared" si="1"/>
        <v>831.6</v>
      </c>
      <c r="D14" s="4">
        <f t="shared" si="2"/>
        <v>997.92</v>
      </c>
      <c r="E14" s="5">
        <f t="shared" si="3"/>
        <v>7800000</v>
      </c>
      <c r="F14" s="78">
        <f t="shared" si="4"/>
        <v>11255</v>
      </c>
      <c r="G14" s="78">
        <f t="shared" si="5"/>
        <v>9380</v>
      </c>
      <c r="H14" s="78">
        <f t="shared" si="6"/>
        <v>7816</v>
      </c>
      <c r="I14" s="78">
        <f t="shared" si="7"/>
        <v>0</v>
      </c>
      <c r="J14" s="78">
        <f t="shared" si="8"/>
        <v>0</v>
      </c>
      <c r="K14" s="7"/>
      <c r="L14" s="7"/>
      <c r="M14" s="7"/>
      <c r="N14" s="7"/>
      <c r="O14" s="7">
        <v>0</v>
      </c>
      <c r="P14" s="7">
        <f t="shared" si="10"/>
        <v>0</v>
      </c>
      <c r="Q14" s="7">
        <v>693</v>
      </c>
      <c r="R14" s="79">
        <v>7800000</v>
      </c>
      <c r="S14" s="2"/>
    </row>
    <row r="15" spans="1:19" x14ac:dyDescent="0.25">
      <c r="A15" s="4">
        <v>14</v>
      </c>
      <c r="B15" s="4">
        <f t="shared" si="0"/>
        <v>686</v>
      </c>
      <c r="C15" s="4">
        <f t="shared" si="1"/>
        <v>823.19999999999993</v>
      </c>
      <c r="D15" s="4">
        <f t="shared" si="2"/>
        <v>987.83999999999992</v>
      </c>
      <c r="E15" s="5">
        <f t="shared" si="3"/>
        <v>6500000</v>
      </c>
      <c r="F15" s="4">
        <f t="shared" si="4"/>
        <v>9475</v>
      </c>
      <c r="G15" s="4">
        <f t="shared" si="5"/>
        <v>7896</v>
      </c>
      <c r="H15" s="4">
        <f t="shared" si="6"/>
        <v>6580</v>
      </c>
      <c r="I15" s="4">
        <f t="shared" si="7"/>
        <v>0</v>
      </c>
      <c r="J15" s="4">
        <f t="shared" si="8"/>
        <v>0</v>
      </c>
      <c r="O15">
        <v>0</v>
      </c>
      <c r="P15">
        <f t="shared" si="10"/>
        <v>0</v>
      </c>
      <c r="Q15">
        <v>686</v>
      </c>
      <c r="R15" s="2">
        <v>6500000</v>
      </c>
      <c r="S15" s="2"/>
    </row>
    <row r="16" spans="1:19" x14ac:dyDescent="0.25">
      <c r="A16" s="4">
        <v>15</v>
      </c>
      <c r="B16" s="4">
        <f t="shared" si="0"/>
        <v>677.08333333333337</v>
      </c>
      <c r="C16" s="4">
        <f t="shared" si="1"/>
        <v>812.5</v>
      </c>
      <c r="D16" s="4">
        <f t="shared" si="2"/>
        <v>975</v>
      </c>
      <c r="E16" s="5">
        <f t="shared" si="3"/>
        <v>6200000</v>
      </c>
      <c r="F16" s="4">
        <f t="shared" ref="F16" si="11">ROUND((E16/B16),0)</f>
        <v>9157</v>
      </c>
      <c r="G16" s="4">
        <f t="shared" ref="G16" si="12">ROUND((E16/C16),0)</f>
        <v>7631</v>
      </c>
      <c r="H16" s="4">
        <f t="shared" ref="H16" si="13">ROUND((E16/D16),0)</f>
        <v>6359</v>
      </c>
      <c r="I16" s="4">
        <f t="shared" ref="I16" si="14">T16</f>
        <v>0</v>
      </c>
      <c r="J16" s="4">
        <f t="shared" ref="J16" si="15">U16</f>
        <v>0</v>
      </c>
      <c r="O16">
        <v>975</v>
      </c>
      <c r="P16">
        <f t="shared" ref="P16" si="16">O16/1.2</f>
        <v>812.5</v>
      </c>
      <c r="Q16">
        <f t="shared" ref="Q16" si="17">P16/1.2</f>
        <v>677.08333333333337</v>
      </c>
      <c r="R16" s="2">
        <v>6200000</v>
      </c>
      <c r="S16" s="2"/>
    </row>
    <row r="17" spans="1:19" x14ac:dyDescent="0.25">
      <c r="A17" s="4">
        <v>16</v>
      </c>
      <c r="B17" s="4">
        <f t="shared" ref="B17:B21" si="18">Q17</f>
        <v>0</v>
      </c>
      <c r="C17" s="4">
        <f t="shared" ref="C17:C21" si="19">B17*1.2</f>
        <v>0</v>
      </c>
      <c r="D17" s="4">
        <f t="shared" ref="D17:D21" si="20">C17*1.2</f>
        <v>0</v>
      </c>
      <c r="E17" s="5">
        <f t="shared" ref="E17:E21" si="21">R17</f>
        <v>0</v>
      </c>
      <c r="F17" s="4" t="e">
        <f t="shared" ref="F17" si="22">ROUND((E17/B17),0)</f>
        <v>#DIV/0!</v>
      </c>
      <c r="G17" s="4" t="e">
        <f t="shared" ref="G17" si="23">ROUND((E17/C17),0)</f>
        <v>#DIV/0!</v>
      </c>
      <c r="H17" s="4" t="e">
        <f t="shared" ref="H17" si="24">ROUND((E17/D17),0)</f>
        <v>#DIV/0!</v>
      </c>
      <c r="I17" s="4">
        <f t="shared" ref="I17" si="25">T17</f>
        <v>0</v>
      </c>
      <c r="J17" s="4">
        <f t="shared" ref="J17" si="26">U17</f>
        <v>0</v>
      </c>
      <c r="O17">
        <v>0</v>
      </c>
      <c r="P17">
        <f t="shared" ref="P17" si="27">O17/1.2</f>
        <v>0</v>
      </c>
      <c r="Q17">
        <f t="shared" ref="Q17" si="28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18"/>
        <v>0</v>
      </c>
      <c r="C18" s="4">
        <f t="shared" si="19"/>
        <v>0</v>
      </c>
      <c r="D18" s="4">
        <f t="shared" si="20"/>
        <v>0</v>
      </c>
      <c r="E18" s="5">
        <f t="shared" si="21"/>
        <v>0</v>
      </c>
      <c r="F18" s="4" t="e">
        <f t="shared" ref="F18:F21" si="29">ROUND((E18/B18),0)</f>
        <v>#DIV/0!</v>
      </c>
      <c r="G18" s="4" t="e">
        <f t="shared" ref="G18:G21" si="30">ROUND((E18/C18),0)</f>
        <v>#DIV/0!</v>
      </c>
      <c r="H18" s="4" t="e">
        <f t="shared" ref="H18:H21" si="31">ROUND((E18/D18),0)</f>
        <v>#DIV/0!</v>
      </c>
      <c r="I18" s="4">
        <f t="shared" ref="I18:J21" si="32">T18</f>
        <v>0</v>
      </c>
      <c r="J18" s="4">
        <f t="shared" si="32"/>
        <v>0</v>
      </c>
      <c r="O18">
        <v>0</v>
      </c>
      <c r="P18">
        <f t="shared" ref="P18" si="33">O18/1.2</f>
        <v>0</v>
      </c>
      <c r="Q18">
        <f t="shared" ref="Q18:Q21" si="34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18"/>
        <v>0</v>
      </c>
      <c r="C19" s="4">
        <f t="shared" si="19"/>
        <v>0</v>
      </c>
      <c r="D19" s="4">
        <f t="shared" si="20"/>
        <v>0</v>
      </c>
      <c r="E19" s="5">
        <f t="shared" si="21"/>
        <v>0</v>
      </c>
      <c r="F19" s="4" t="e">
        <f t="shared" si="29"/>
        <v>#DIV/0!</v>
      </c>
      <c r="G19" s="4" t="e">
        <f t="shared" si="30"/>
        <v>#DIV/0!</v>
      </c>
      <c r="H19" s="4" t="e">
        <f t="shared" si="31"/>
        <v>#DIV/0!</v>
      </c>
      <c r="I19" s="4">
        <f t="shared" si="32"/>
        <v>0</v>
      </c>
      <c r="J19" s="4">
        <f t="shared" si="32"/>
        <v>0</v>
      </c>
      <c r="O19">
        <v>0</v>
      </c>
      <c r="P19">
        <f>O19/1.2</f>
        <v>0</v>
      </c>
      <c r="Q19">
        <f t="shared" si="34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5">Q20</f>
        <v>0</v>
      </c>
      <c r="C20" s="4">
        <f t="shared" ref="C20" si="36">B20*1.2</f>
        <v>0</v>
      </c>
      <c r="D20" s="4">
        <f t="shared" ref="D20" si="37">C20*1.2</f>
        <v>0</v>
      </c>
      <c r="E20" s="5">
        <f t="shared" ref="E20" si="38">R20</f>
        <v>0</v>
      </c>
      <c r="F20" s="4" t="e">
        <f t="shared" ref="F20" si="39">ROUND((E20/B20),0)</f>
        <v>#DIV/0!</v>
      </c>
      <c r="G20" s="4" t="e">
        <f t="shared" ref="G20" si="40">ROUND((E20/C20),0)</f>
        <v>#DIV/0!</v>
      </c>
      <c r="H20" s="4" t="e">
        <f t="shared" ref="H20" si="41">ROUND((E20/D20),0)</f>
        <v>#DIV/0!</v>
      </c>
      <c r="I20" s="4">
        <f t="shared" ref="I20" si="42">T20</f>
        <v>0</v>
      </c>
      <c r="J20" s="4">
        <f t="shared" ref="J20" si="43">U20</f>
        <v>0</v>
      </c>
      <c r="O20">
        <v>0</v>
      </c>
      <c r="P20">
        <f t="shared" ref="P20" si="44">O20/1.2</f>
        <v>0</v>
      </c>
      <c r="Q20">
        <f t="shared" ref="Q20" si="45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18"/>
        <v>0</v>
      </c>
      <c r="C21" s="4">
        <f t="shared" si="19"/>
        <v>0</v>
      </c>
      <c r="D21" s="4">
        <f t="shared" si="20"/>
        <v>0</v>
      </c>
      <c r="E21" s="5">
        <f t="shared" si="21"/>
        <v>0</v>
      </c>
      <c r="F21" s="4" t="e">
        <f t="shared" si="29"/>
        <v>#DIV/0!</v>
      </c>
      <c r="G21" s="4" t="e">
        <f t="shared" si="30"/>
        <v>#DIV/0!</v>
      </c>
      <c r="H21" s="4" t="e">
        <f t="shared" si="31"/>
        <v>#DIV/0!</v>
      </c>
      <c r="I21" s="4">
        <f t="shared" si="32"/>
        <v>0</v>
      </c>
      <c r="J21" s="4">
        <f t="shared" si="32"/>
        <v>0</v>
      </c>
      <c r="O21">
        <v>0</v>
      </c>
      <c r="P21">
        <f>O21/1.2</f>
        <v>0</v>
      </c>
      <c r="Q21">
        <f t="shared" si="34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 t="s">
        <v>83</v>
      </c>
      <c r="F28" s="57" t="s">
        <v>84</v>
      </c>
      <c r="G28" s="57">
        <v>585</v>
      </c>
    </row>
    <row r="29" spans="1:19" s="10" customFormat="1" x14ac:dyDescent="0.25">
      <c r="C29" s="72" t="s">
        <v>1</v>
      </c>
      <c r="D29" s="72">
        <v>5494234</v>
      </c>
      <c r="F29" s="57" t="s">
        <v>71</v>
      </c>
      <c r="G29" s="57">
        <v>643</v>
      </c>
      <c r="H29" s="10">
        <f>G29/G28</f>
        <v>1.0991452991452992</v>
      </c>
    </row>
    <row r="30" spans="1:19" s="10" customFormat="1" x14ac:dyDescent="0.25">
      <c r="F30" s="57" t="s">
        <v>72</v>
      </c>
      <c r="G30" s="57">
        <v>10500</v>
      </c>
    </row>
    <row r="31" spans="1:19" s="10" customFormat="1" x14ac:dyDescent="0.25">
      <c r="C31" s="75"/>
      <c r="D31" s="75"/>
      <c r="F31" s="75" t="s">
        <v>73</v>
      </c>
      <c r="G31" s="75">
        <f>G28*G30</f>
        <v>6142500</v>
      </c>
      <c r="H31" s="10">
        <f>G31/D29</f>
        <v>1.1179902421338443</v>
      </c>
    </row>
    <row r="32" spans="1:19" s="10" customFormat="1" x14ac:dyDescent="0.25">
      <c r="C32" s="75"/>
      <c r="D32" s="75"/>
      <c r="F32" s="75" t="s">
        <v>24</v>
      </c>
      <c r="G32" s="75">
        <f>G31*90%</f>
        <v>5528250</v>
      </c>
    </row>
    <row r="33" spans="3:7" s="10" customFormat="1" x14ac:dyDescent="0.25">
      <c r="C33" s="75"/>
      <c r="D33" s="75"/>
      <c r="F33" s="75" t="s">
        <v>25</v>
      </c>
      <c r="G33" s="75">
        <f>G31*80%</f>
        <v>4914000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B4DC91-705B-46D2-A4E2-3C8EDBCFCCC4}">
  <dimension ref="A1"/>
  <sheetViews>
    <sheetView topLeftCell="A16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5EE7F-9248-49BE-9FC5-6DD789A06A8A}">
  <dimension ref="A1"/>
  <sheetViews>
    <sheetView topLeftCell="A7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B6E714-5EAE-408A-8A71-49F09BA2EFDF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C02AB6-5476-41EC-8CB9-B66E77A77F0C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B51894-29C1-4D87-911D-D5035C2DA153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19</vt:i4>
      </vt:variant>
    </vt:vector>
  </HeadingPairs>
  <TitlesOfParts>
    <vt:vector size="19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2023-08-14T06:33:30Z</dcterms:modified>
</cp:coreProperties>
</file>