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Mulund (East)_Bhartesh Pujari\"/>
    </mc:Choice>
  </mc:AlternateContent>
  <xr:revisionPtr revIDLastSave="0" documentId="13_ncr:1_{85BA67A8-E546-4FDA-8A28-8EF86C4D3B5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N16" i="24"/>
  <c r="N8" i="24"/>
  <c r="N9" i="24"/>
  <c r="N10" i="24"/>
  <c r="N11" i="24"/>
  <c r="N12" i="24"/>
  <c r="N13" i="24"/>
  <c r="N14" i="24"/>
  <c r="N15" i="24"/>
  <c r="N17" i="24"/>
  <c r="N18" i="24"/>
  <c r="N19" i="24"/>
  <c r="Q3" i="4"/>
  <c r="P3" i="4"/>
  <c r="P2" i="4"/>
  <c r="H29" i="4"/>
  <c r="C5" i="25"/>
  <c r="C4" i="25"/>
  <c r="C3" i="25"/>
  <c r="Q2" i="4"/>
  <c r="B2" i="4" s="1"/>
  <c r="C2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1" i="4" l="1"/>
  <c r="H4" i="4"/>
  <c r="B3" i="4"/>
  <c r="C3" i="4" s="1"/>
  <c r="D3" i="4" s="1"/>
  <c r="H3" i="4" s="1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<sst xmlns="http://schemas.openxmlformats.org/spreadsheetml/2006/main" count="131" uniqueCount="90">
  <si>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</si>
  <si>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</si>
  <si>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</si>
  <si>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</si>
  <si>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</si>
  <si>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</si>
  <si>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</si>
  <si>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</si>
  <si>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</si>
  <si>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</si>
  <si>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</si>
  <si>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</si>
  <si>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</si>
  <si>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</si>
  <si>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</si>
  <si>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</si>
  <si>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</si>
  <si>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</si>
  <si>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</si>
  <si>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</si>
  <si>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</si>
  <si>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</si>
  <si>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</si>
  <si>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</si>
  <si>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</si>
  <si>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</si>
  <si>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</si>
  <si>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</si>
  <si>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</si>
  <si>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</si>
  <si>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</si>
  <si>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</si>
  <si>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</si>
  <si>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</si>
  <si>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</si>
  <si>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</si>
  <si>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</si>
  <si>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</si>
  <si>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</si>
  <si>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</si>
  <si>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</si>
  <si>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</si>
  <si>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</si>
  <si>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</si>
  <si>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</si>
  <si>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</si>
  <si>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</si>
  <si>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</si>
  <si>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</si>
  <si>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</si>
  <si>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</si>
  <si>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</si>
  <si>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</si>
  <si>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</si>
  <si>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</si>
  <si>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</si>
  <si>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</si>
  <si>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</si>
  <si>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</si>
  <si>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</si>
  <si>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</si>
  <si>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</si>
  <si>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</si>
  <si>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</si>
  <si>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</si>
  <si>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</si>
  <si>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</si>
  <si>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</si>
  <si>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</si>
  <si>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</si>
  <si>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</si>
  <si>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</si>
  <si>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</si>
  <si>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</si>
  <si>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</si>
  <si>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</si>
  <si>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</si>
  <si>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</si>
  <si>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</si>
  <si>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</si>
  <si>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</si>
  <si>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</si>
  <si>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</si>
  <si>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</si>
  <si>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</si>
  <si>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</si>
  <si>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IGR-04.02.22</t>
  </si>
  <si>
    <t>IGR-08.03.23</t>
  </si>
  <si>
    <t>IGR-13.04.23</t>
  </si>
  <si>
    <t>07.08.2023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</si>
</sst>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DD381-6637-3FA6-8B48-2CBB27F0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BBB9E-0DFC-1814-E452-F1AF6F91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D8CBE5-BD82-CE68-AEA6-F364F4DC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C5F2E5-B2B1-B014-C2E2-0B77388D5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116698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9E70A-5FE6-D397-6B3F-16CE6C8CD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185498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5B7BC-2074-4A43-89AC-E6CF4F8C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35740-C07B-9B03-E40B-86420FF80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508FB5-A60E-A7EC-69E3-AAA326A86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34283-622E-888F-64CC-371B74DBA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9833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2C114-3107-5645-B1DC-C6263BB9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8" sqref="K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D1" workbookViewId="0">
      <selection activeCell="K17" sqref="K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9.89</v>
      </c>
      <c r="M5" s="46">
        <v>15.07</v>
      </c>
      <c r="N5" s="46">
        <f t="shared" ref="N5:N19" si="6">L5*M5</f>
        <v>149.04230000000001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9.8800000000000008</v>
      </c>
      <c r="M6" s="46">
        <v>7.4</v>
      </c>
      <c r="N6" s="46">
        <f t="shared" si="6"/>
        <v>73.112000000000009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3.11</v>
      </c>
      <c r="M7" s="46">
        <v>3.74</v>
      </c>
      <c r="N7" s="46">
        <f t="shared" si="6"/>
        <v>11.631400000000001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3.8</v>
      </c>
      <c r="M8" s="46">
        <v>6.03</v>
      </c>
      <c r="N8" s="46">
        <f t="shared" si="6"/>
        <v>22.914000000000001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8.1999999999999993</v>
      </c>
      <c r="M9" s="46">
        <v>3.23</v>
      </c>
      <c r="N9" s="46">
        <f t="shared" si="6"/>
        <v>26.485999999999997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3.1</v>
      </c>
      <c r="M10" s="46">
        <v>2.25</v>
      </c>
      <c r="N10" s="46">
        <f t="shared" si="6"/>
        <v>6.9750000000000005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10.15</v>
      </c>
      <c r="M11" s="46">
        <v>10.53</v>
      </c>
      <c r="N11" s="46">
        <f t="shared" si="6"/>
        <v>106.87949999999999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15</v>
      </c>
      <c r="M12" s="46">
        <v>2.1</v>
      </c>
      <c r="N12" s="46">
        <f t="shared" si="6"/>
        <v>31.5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7.56</v>
      </c>
      <c r="M13" s="46">
        <v>2.44</v>
      </c>
      <c r="N13" s="46">
        <f t="shared" si="6"/>
        <v>18.446399999999997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2.57</v>
      </c>
      <c r="M14" s="46">
        <v>3.8</v>
      </c>
      <c r="N14" s="46">
        <f t="shared" si="6"/>
        <v>9.7659999999999982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1.97</v>
      </c>
      <c r="M15" s="46">
        <v>6.03</v>
      </c>
      <c r="N15" s="46">
        <f t="shared" si="6"/>
        <v>11.879100000000001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>SUM(N5:N15)</f>
        <v>468.63170000000008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 t="shared" si="6"/>
        <v>0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11" sqref="J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24"/>
      <c r="F12" s="19"/>
    </row>
    <row r="13" spans="1:6" x14ac:dyDescent="0.25">
      <c r="A13" s="16" t="s">
        <v>22</v>
      </c>
      <c r="B13" s="20"/>
      <c r="C13" s="21">
        <f>C6-C12</f>
        <v>2275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10775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511</v>
      </c>
      <c r="D18" s="26"/>
      <c r="F18" s="19"/>
    </row>
    <row r="19" spans="1:6" x14ac:dyDescent="0.25">
      <c r="A19" s="16" t="s">
        <v>74</v>
      </c>
      <c r="B19" s="6"/>
      <c r="C19" s="32">
        <f>C18*C16</f>
        <v>5506025</v>
      </c>
      <c r="D19" s="33"/>
      <c r="E19" s="70"/>
      <c r="F19" s="34"/>
    </row>
    <row r="20" spans="1:6" x14ac:dyDescent="0.25">
      <c r="A20" s="16" t="s">
        <v>24</v>
      </c>
      <c r="C20" s="35">
        <f>C19*90%</f>
        <v>4955422.5</v>
      </c>
      <c r="D20" s="32"/>
      <c r="F20" s="19"/>
    </row>
    <row r="21" spans="1:6" x14ac:dyDescent="0.25">
      <c r="A21" s="16" t="s">
        <v>25</v>
      </c>
      <c r="C21" s="35">
        <f>C19*80%</f>
        <v>4404820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1277500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11470.885416666666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443.11799999999999</v>
      </c>
      <c r="C2" s="4">
        <f t="shared" ref="C2:C16" si="1">B2*1.2</f>
        <v>531.74159999999995</v>
      </c>
      <c r="D2" s="4">
        <f t="shared" ref="D2:D16" si="2">C2*1.2</f>
        <v>638.08991999999989</v>
      </c>
      <c r="E2" s="5">
        <f t="shared" ref="E2:E16" si="3">R2</f>
        <v>4925000</v>
      </c>
      <c r="F2" s="4">
        <f t="shared" ref="F2:F15" si="4">ROUND((E2/B2),0)</f>
        <v>11114</v>
      </c>
      <c r="G2" s="4">
        <f t="shared" ref="G2:G15" si="5">ROUND((E2/C2),0)</f>
        <v>9262</v>
      </c>
      <c r="H2" s="4">
        <f t="shared" ref="H2:H15" si="6">ROUND((E2/D2),0)</f>
        <v>7718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49.4*10.764</f>
        <v>531.74159999999995</v>
      </c>
      <c r="Q2">
        <f t="shared" ref="Q2:Q10" si="9">P2/1.2</f>
        <v>443.11799999999999</v>
      </c>
      <c r="R2" s="2">
        <v>4925000</v>
      </c>
      <c r="S2" s="2" t="s">
        <v>86</v>
      </c>
    </row>
    <row r="3" spans="1:19" x14ac:dyDescent="0.25">
      <c r="A3" s="4">
        <v>2</v>
      </c>
      <c r="B3" s="4">
        <f t="shared" si="0"/>
        <v>441.10871999999995</v>
      </c>
      <c r="C3" s="4">
        <f t="shared" si="1"/>
        <v>529.33046399999989</v>
      </c>
      <c r="D3" s="4">
        <f t="shared" si="2"/>
        <v>635.19655679999983</v>
      </c>
      <c r="E3" s="5">
        <f t="shared" si="3"/>
        <v>4975000</v>
      </c>
      <c r="F3" s="4">
        <f t="shared" si="4"/>
        <v>11278</v>
      </c>
      <c r="G3" s="78">
        <f t="shared" si="5"/>
        <v>9399</v>
      </c>
      <c r="H3" s="78">
        <f t="shared" si="6"/>
        <v>7832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2:P10" si="10">O3/1.2</f>
        <v>0</v>
      </c>
      <c r="Q3" s="7">
        <f>40.98*10.764</f>
        <v>441.10871999999995</v>
      </c>
      <c r="R3" s="79">
        <v>4975000</v>
      </c>
      <c r="S3" s="79" t="s">
        <v>87</v>
      </c>
    </row>
    <row r="4" spans="1:19" x14ac:dyDescent="0.25">
      <c r="A4" s="4">
        <v>3</v>
      </c>
      <c r="B4" s="4">
        <f t="shared" si="0"/>
        <v>459</v>
      </c>
      <c r="C4" s="4">
        <f t="shared" si="1"/>
        <v>550.79999999999995</v>
      </c>
      <c r="D4" s="4">
        <f t="shared" si="2"/>
        <v>660.95999999999992</v>
      </c>
      <c r="E4" s="5">
        <f t="shared" si="3"/>
        <v>4850000</v>
      </c>
      <c r="F4" s="4">
        <f t="shared" si="4"/>
        <v>10566</v>
      </c>
      <c r="G4" s="4">
        <f t="shared" si="5"/>
        <v>8805</v>
      </c>
      <c r="H4" s="4">
        <f t="shared" si="6"/>
        <v>7338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459</v>
      </c>
      <c r="R4" s="2">
        <v>4850000</v>
      </c>
      <c r="S4" s="2" t="s">
        <v>88</v>
      </c>
    </row>
    <row r="5" spans="1:19" x14ac:dyDescent="0.25">
      <c r="A5" s="4">
        <v>4</v>
      </c>
      <c r="B5" s="4">
        <f t="shared" si="0"/>
        <v>460</v>
      </c>
      <c r="C5" s="4">
        <f t="shared" si="1"/>
        <v>552</v>
      </c>
      <c r="D5" s="4">
        <f t="shared" si="2"/>
        <v>662.4</v>
      </c>
      <c r="E5" s="5">
        <f t="shared" si="3"/>
        <v>6200000</v>
      </c>
      <c r="F5" s="4">
        <f t="shared" si="4"/>
        <v>13478</v>
      </c>
      <c r="G5" s="78">
        <f t="shared" si="5"/>
        <v>11232</v>
      </c>
      <c r="H5" s="78">
        <f t="shared" si="6"/>
        <v>9360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460</v>
      </c>
      <c r="R5" s="79">
        <v>6200000</v>
      </c>
      <c r="S5" s="2"/>
    </row>
    <row r="6" spans="1:19" x14ac:dyDescent="0.25">
      <c r="A6" s="4">
        <v>5</v>
      </c>
      <c r="B6" s="4">
        <f t="shared" si="0"/>
        <v>426</v>
      </c>
      <c r="C6" s="4">
        <f t="shared" si="1"/>
        <v>511.2</v>
      </c>
      <c r="D6" s="4">
        <f t="shared" si="2"/>
        <v>613.43999999999994</v>
      </c>
      <c r="E6" s="5">
        <f t="shared" si="3"/>
        <v>5500000</v>
      </c>
      <c r="F6" s="4">
        <f t="shared" si="4"/>
        <v>12911</v>
      </c>
      <c r="G6" s="78">
        <f t="shared" si="5"/>
        <v>10759</v>
      </c>
      <c r="H6" s="78">
        <f t="shared" si="6"/>
        <v>8966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426</v>
      </c>
      <c r="R6" s="79">
        <v>5500000</v>
      </c>
      <c r="S6" s="2"/>
    </row>
    <row r="7" spans="1:19" x14ac:dyDescent="0.25">
      <c r="A7" s="4">
        <v>6</v>
      </c>
      <c r="B7" s="4">
        <f t="shared" si="0"/>
        <v>487</v>
      </c>
      <c r="C7" s="4">
        <f t="shared" si="1"/>
        <v>584.4</v>
      </c>
      <c r="D7" s="4">
        <f t="shared" si="2"/>
        <v>701.28</v>
      </c>
      <c r="E7" s="5">
        <f t="shared" si="3"/>
        <v>6500000</v>
      </c>
      <c r="F7" s="4">
        <f t="shared" si="4"/>
        <v>13347</v>
      </c>
      <c r="G7" s="78">
        <f t="shared" si="5"/>
        <v>11123</v>
      </c>
      <c r="H7" s="78">
        <f t="shared" si="6"/>
        <v>9269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487</v>
      </c>
      <c r="R7" s="79">
        <v>6500000</v>
      </c>
      <c r="S7" s="2"/>
    </row>
    <row r="8" spans="1:19" x14ac:dyDescent="0.25">
      <c r="A8" s="4">
        <v>7</v>
      </c>
      <c r="B8" s="4">
        <f t="shared" si="0"/>
        <v>405.83333333333337</v>
      </c>
      <c r="C8" s="4">
        <f t="shared" si="1"/>
        <v>487</v>
      </c>
      <c r="D8" s="4">
        <f t="shared" si="2"/>
        <v>584.4</v>
      </c>
      <c r="E8" s="5">
        <f t="shared" si="3"/>
        <v>6500000</v>
      </c>
      <c r="F8" s="4">
        <f t="shared" si="4"/>
        <v>16016</v>
      </c>
      <c r="G8" s="4">
        <f t="shared" si="5"/>
        <v>13347</v>
      </c>
      <c r="H8" s="4">
        <f t="shared" si="6"/>
        <v>11123</v>
      </c>
      <c r="I8" s="4">
        <f t="shared" si="7"/>
        <v>0</v>
      </c>
      <c r="J8" s="4">
        <f t="shared" si="8"/>
        <v>0</v>
      </c>
      <c r="O8">
        <v>0</v>
      </c>
      <c r="P8">
        <v>487</v>
      </c>
      <c r="Q8">
        <f t="shared" si="9"/>
        <v>405.83333333333337</v>
      </c>
      <c r="R8" s="2">
        <v>6500000</v>
      </c>
      <c r="S8" s="2"/>
    </row>
    <row r="9" spans="1:19" x14ac:dyDescent="0.25">
      <c r="A9" s="4">
        <v>8</v>
      </c>
      <c r="B9" s="4">
        <f t="shared" si="0"/>
        <v>430</v>
      </c>
      <c r="C9" s="4">
        <f t="shared" si="1"/>
        <v>516</v>
      </c>
      <c r="D9" s="4">
        <f t="shared" si="2"/>
        <v>619.19999999999993</v>
      </c>
      <c r="E9" s="5">
        <f t="shared" si="3"/>
        <v>5400000</v>
      </c>
      <c r="F9" s="4">
        <f t="shared" si="4"/>
        <v>12558</v>
      </c>
      <c r="G9" s="4">
        <f t="shared" si="5"/>
        <v>10465</v>
      </c>
      <c r="H9" s="4">
        <f t="shared" si="6"/>
        <v>8721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430</v>
      </c>
      <c r="R9" s="2">
        <v>5400000</v>
      </c>
      <c r="S9" s="2"/>
    </row>
    <row r="10" spans="1:19" x14ac:dyDescent="0.25">
      <c r="A10" s="4">
        <v>9</v>
      </c>
      <c r="B10" s="4">
        <f t="shared" si="0"/>
        <v>438</v>
      </c>
      <c r="C10" s="4">
        <f t="shared" si="1"/>
        <v>525.6</v>
      </c>
      <c r="D10" s="4">
        <f t="shared" si="2"/>
        <v>630.72</v>
      </c>
      <c r="E10" s="5">
        <f t="shared" si="3"/>
        <v>5300000</v>
      </c>
      <c r="F10" s="4">
        <f t="shared" si="4"/>
        <v>12100</v>
      </c>
      <c r="G10" s="4">
        <f t="shared" si="5"/>
        <v>10084</v>
      </c>
      <c r="H10" s="4">
        <f t="shared" si="6"/>
        <v>8403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438</v>
      </c>
      <c r="R10" s="2">
        <v>5300000</v>
      </c>
      <c r="S10" s="2"/>
    </row>
    <row r="11" spans="1:19" x14ac:dyDescent="0.25">
      <c r="A11" s="4">
        <v>10</v>
      </c>
      <c r="B11" s="4">
        <f t="shared" si="0"/>
        <v>441</v>
      </c>
      <c r="C11" s="4">
        <f t="shared" si="1"/>
        <v>529.19999999999993</v>
      </c>
      <c r="D11" s="4">
        <f t="shared" si="2"/>
        <v>635.03999999999985</v>
      </c>
      <c r="E11" s="5">
        <f t="shared" si="3"/>
        <v>6500000</v>
      </c>
      <c r="F11" s="4">
        <f t="shared" si="4"/>
        <v>14739</v>
      </c>
      <c r="G11" s="78">
        <f t="shared" si="5"/>
        <v>12283</v>
      </c>
      <c r="H11" s="78">
        <f t="shared" si="6"/>
        <v>10236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441</v>
      </c>
      <c r="R11" s="79">
        <v>6500000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1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468</v>
      </c>
    </row>
    <row r="28" spans="1:19" s="10" customFormat="1" x14ac:dyDescent="0.25">
      <c r="C28" s="72" t="s">
        <v>75</v>
      </c>
      <c r="D28" s="72" t="s">
        <v>89</v>
      </c>
      <c r="F28" s="57" t="s">
        <v>85</v>
      </c>
      <c r="G28" s="57">
        <v>426</v>
      </c>
    </row>
    <row r="29" spans="1:19" s="10" customFormat="1" x14ac:dyDescent="0.25">
      <c r="C29" s="72" t="s">
        <v>1</v>
      </c>
      <c r="D29" s="72">
        <v>4950000</v>
      </c>
      <c r="F29" s="57" t="s">
        <v>72</v>
      </c>
      <c r="G29" s="57">
        <v>511</v>
      </c>
      <c r="H29" s="10">
        <f>G29/G28</f>
        <v>1.199530516431925</v>
      </c>
    </row>
    <row r="30" spans="1:19" s="10" customFormat="1" x14ac:dyDescent="0.25">
      <c r="F30" s="57" t="s">
        <v>73</v>
      </c>
      <c r="G30" s="57">
        <v>12500</v>
      </c>
    </row>
    <row r="31" spans="1:19" s="10" customFormat="1" x14ac:dyDescent="0.25">
      <c r="C31" s="75"/>
      <c r="D31" s="75"/>
      <c r="F31" s="75" t="s">
        <v>74</v>
      </c>
      <c r="G31" s="75">
        <f>G28*G30</f>
        <v>5325000</v>
      </c>
      <c r="H31" s="10">
        <f>G31/D29</f>
        <v>1.0757575757575757</v>
      </c>
    </row>
    <row r="32" spans="1:19" s="10" customFormat="1" x14ac:dyDescent="0.25">
      <c r="C32" s="75"/>
      <c r="D32" s="75"/>
      <c r="F32" s="75" t="s">
        <v>24</v>
      </c>
      <c r="G32" s="75">
        <f>G31*90%</f>
        <v>4792500</v>
      </c>
    </row>
    <row r="33" spans="3:7" s="10" customFormat="1" x14ac:dyDescent="0.25">
      <c r="C33" s="75"/>
      <c r="D33" s="75"/>
      <c r="F33" s="75" t="s">
        <v>25</v>
      </c>
      <c r="G33" s="75">
        <f>G31*80%</f>
        <v>4260000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2023-08-12T08:00:01Z</dcterms:modified>
</cp:coreProperties>
</file>