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Tabveer Mehbceb Shaikh\"/>
    </mc:Choice>
  </mc:AlternateContent>
  <xr:revisionPtr revIDLastSave="0" documentId="13_ncr:1_{E40231FD-7B45-4950-83A4-EDF974833993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</sheets>
  <calcPr calcId="191029"/>
</workbook>
</file>

<file path=xl/calcChain.xml><?xml version="1.0" encoding="utf-8"?>
<calcChain xmlns="http://schemas.openxmlformats.org/spreadsheetml/2006/main">
  <c r="U9" i="4" l="1"/>
  <c r="P9" i="4" s="1"/>
  <c r="T9" i="4"/>
  <c r="S9" i="4"/>
  <c r="I20" i="4" l="1"/>
  <c r="Q9" i="4"/>
  <c r="P8" i="4"/>
  <c r="Q7" i="4"/>
  <c r="P6" i="4"/>
  <c r="Q5" i="4"/>
  <c r="P4" i="4"/>
  <c r="Q4" i="4" s="1"/>
  <c r="P3" i="4"/>
  <c r="Q3" i="4" s="1"/>
  <c r="P2" i="4"/>
  <c r="P13" i="4" l="1"/>
  <c r="Q13" i="4" s="1"/>
  <c r="P12" i="4"/>
  <c r="Q12" i="4" s="1"/>
  <c r="P11" i="4"/>
  <c r="P10" i="4"/>
  <c r="C16" i="4" l="1"/>
  <c r="P14" i="4" l="1"/>
  <c r="Q14" i="4" s="1"/>
  <c r="I11" i="4" l="1"/>
  <c r="A2" i="4" l="1"/>
  <c r="E2" i="4"/>
  <c r="I2" i="4"/>
  <c r="J2" i="4"/>
  <c r="A3" i="4"/>
  <c r="E3" i="4"/>
  <c r="I3" i="4"/>
  <c r="J3" i="4"/>
  <c r="A4" i="4"/>
  <c r="E4" i="4"/>
  <c r="I4" i="4"/>
  <c r="J4" i="4"/>
  <c r="A5" i="4"/>
  <c r="E5" i="4"/>
  <c r="I5" i="4"/>
  <c r="J5" i="4"/>
  <c r="B2" i="4" l="1"/>
  <c r="C2" i="4" s="1"/>
  <c r="D2" i="4" s="1"/>
  <c r="B4" i="4"/>
  <c r="B3" i="4"/>
  <c r="B5" i="4"/>
  <c r="J13" i="4"/>
  <c r="I13" i="4"/>
  <c r="E13" i="4"/>
  <c r="J12" i="4"/>
  <c r="I12" i="4"/>
  <c r="E12" i="4"/>
  <c r="J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C3" i="4" l="1"/>
  <c r="D3" i="4" s="1"/>
  <c r="C5" i="4"/>
  <c r="D5" i="4" s="1"/>
  <c r="C4" i="4"/>
  <c r="D4" i="4" s="1"/>
  <c r="F5" i="4"/>
  <c r="F4" i="4"/>
  <c r="F3" i="4"/>
  <c r="F2" i="4"/>
  <c r="E15" i="4"/>
  <c r="A15" i="4"/>
  <c r="J14" i="4"/>
  <c r="I14" i="4"/>
  <c r="E14" i="4"/>
  <c r="A14" i="4"/>
  <c r="A13" i="4"/>
  <c r="B12" i="4"/>
  <c r="C12" i="4" s="1"/>
  <c r="D12" i="4" s="1"/>
  <c r="A12" i="4"/>
  <c r="B11" i="4"/>
  <c r="A11" i="4"/>
  <c r="B10" i="4"/>
  <c r="A10" i="4"/>
  <c r="B9" i="4"/>
  <c r="A9" i="4"/>
  <c r="B8" i="4"/>
  <c r="A8" i="4"/>
  <c r="A7" i="4"/>
  <c r="B6" i="4"/>
  <c r="A6" i="4"/>
  <c r="C11" i="4" l="1"/>
  <c r="D11" i="4" s="1"/>
  <c r="C10" i="4"/>
  <c r="D10" i="4" s="1"/>
  <c r="C9" i="4"/>
  <c r="D9" i="4" s="1"/>
  <c r="C8" i="4"/>
  <c r="D8" i="4" s="1"/>
  <c r="C6" i="4"/>
  <c r="D6" i="4" s="1"/>
  <c r="G2" i="4"/>
  <c r="H2" i="4"/>
  <c r="G3" i="4"/>
  <c r="H3" i="4"/>
  <c r="G4" i="4"/>
  <c r="H4" i="4"/>
  <c r="G5" i="4"/>
  <c r="H5" i="4"/>
  <c r="F8" i="4"/>
  <c r="F9" i="4"/>
  <c r="F10" i="4"/>
  <c r="F11" i="4"/>
  <c r="F12" i="4"/>
  <c r="F6" i="4"/>
  <c r="B13" i="4"/>
  <c r="C13" i="4" s="1"/>
  <c r="D13" i="4" s="1"/>
  <c r="B14" i="4"/>
  <c r="C14" i="4" s="1"/>
  <c r="D14" i="4" s="1"/>
  <c r="B15" i="4"/>
  <c r="C15" i="4" s="1"/>
  <c r="D15" i="4" s="1"/>
  <c r="B7" i="4"/>
  <c r="C7" i="4" l="1"/>
  <c r="D7" i="4" s="1"/>
  <c r="F14" i="4"/>
  <c r="F13" i="4"/>
  <c r="H10" i="4"/>
  <c r="G10" i="4"/>
  <c r="H9" i="4"/>
  <c r="G9" i="4"/>
  <c r="H12" i="4"/>
  <c r="G12" i="4"/>
  <c r="F7" i="4"/>
  <c r="H11" i="4"/>
  <c r="G11" i="4"/>
  <c r="H6" i="4"/>
  <c r="G6" i="4"/>
  <c r="H8" i="4"/>
  <c r="G8" i="4"/>
  <c r="H15" i="4"/>
  <c r="G15" i="4"/>
  <c r="F15" i="4"/>
  <c r="H14" i="4"/>
  <c r="G14" i="4"/>
  <c r="H13" i="4" l="1"/>
  <c r="G13" i="4"/>
  <c r="H7" i="4"/>
  <c r="G7" i="4"/>
</calcChain>
</file>

<file path=xl/sharedStrings.xml><?xml version="1.0" encoding="utf-8"?>
<sst xmlns="http://schemas.openxmlformats.org/spreadsheetml/2006/main" count="25" uniqueCount="21">
  <si>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</si>
  <si>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</si>
  <si>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</si>
  <si>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</si>
  <si>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</si>
  <si>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</si>
  <si>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</si>
  <si>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</si>
  <si>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</si>
  <si>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Saleable area (10 + 20%)</t>
  </si>
  <si>
    <t>Rate on Saleable area (10 + 20%)</t>
  </si>
  <si>
    <t>Rate on Built up  area (20%)</t>
  </si>
  <si>
    <t>Built up area (20%)</t>
  </si>
  <si>
    <t>ca</t>
  </si>
  <si>
    <t>rate</t>
  </si>
  <si>
    <t>flatno. 4, 1st floor, konark pooram abc chsl, kondhwa khurd, pune</t>
  </si>
  <si>
    <t>agreemetn  - 14.07.23 - 27 lakhs</t>
  </si>
  <si>
    <t>fmv</t>
  </si>
  <si>
    <t>mca</t>
  </si>
  <si>
    <t xml:space="preserve">Ls - 32 lakhs </t>
  </si>
  <si>
    <t>oc - 1993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</si>
</sst>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Arial Narrow"/>
      <family val="2"/>
    </font>
    <font>
      <sz val="11"/>
      <color rgb="FF00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3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3" fillId="0" borderId="0" xfId="0" applyFont="1"/>
    <xf numFmtId="0" fontId="0" fillId="2" borderId="0" xfId="0" applyFill="1"/>
    <xf numFmtId="0" fontId="0" fillId="0" borderId="0" xfId="0" applyFont="1"/>
    <xf numFmtId="0" fontId="0" fillId="0" borderId="0" xfId="0" applyFill="1"/>
    <xf numFmtId="0" fontId="2" fillId="0" borderId="0" xfId="0" applyFont="1" applyFill="1"/>
    <xf numFmtId="0" fontId="0" fillId="3" borderId="0" xfId="0" applyFill="1"/>
    <xf numFmtId="0" fontId="0" fillId="2" borderId="0" xfId="0" applyFont="1" applyFill="1"/>
    <xf numFmtId="0" fontId="3" fillId="2" borderId="0" xfId="0" applyFont="1" applyFill="1"/>
    <xf numFmtId="0" fontId="1" fillId="3" borderId="0" xfId="0" applyFont="1" applyFill="1" applyAlignment="1">
      <alignment wrapText="1"/>
    </xf>
    <xf numFmtId="0" fontId="1" fillId="2" borderId="0" xfId="0" applyFont="1" applyFill="1"/>
    <xf numFmtId="0" fontId="0" fillId="4" borderId="0" xfId="0" applyFill="1"/>
    <xf numFmtId="0" fontId="1" fillId="4" borderId="0" xfId="0" applyFont="1" applyFill="1"/>
    <xf numFmtId="0" fontId="0" fillId="4" borderId="0" xfId="0" applyFill="1" applyAlignment="1">
      <alignment wrapText="1"/>
    </xf>
    <xf numFmtId="0" fontId="3" fillId="4" borderId="0" xfId="0" applyFont="1" applyFill="1"/>
    <xf numFmtId="0" fontId="2" fillId="4" borderId="0" xfId="0" applyFont="1" applyFill="1"/>
    <xf numFmtId="0" fontId="0" fillId="2" borderId="0" xfId="0" applyFill="1" applyAlignment="1"/>
    <xf numFmtId="0" fontId="0" fillId="4" borderId="0" xfId="0" applyFill="1" applyAlignment="1"/>
    <xf numFmtId="0" fontId="0" fillId="2" borderId="1" xfId="0" applyFill="1" applyBorder="1"/>
    <xf numFmtId="0" fontId="3" fillId="2" borderId="1" xfId="0" applyFont="1" applyFill="1" applyBorder="1" applyAlignment="1">
      <alignment horizontal="center"/>
    </xf>
    <xf numFmtId="0" fontId="4" fillId="0" borderId="0" xfId="0" applyFont="1"/>
    <xf numFmtId="0" fontId="1" fillId="3" borderId="0" xfId="0" applyFont="1" applyFill="1"/>
    <xf numFmtId="0" fontId="0" fillId="0" borderId="0" xfId="0" applyAlignment="1"/>
    <xf numFmtId="0" fontId="5" fillId="0" borderId="2" xfId="0" applyFont="1" applyBorder="1" applyAlignment="1">
      <alignment vertical="center"/>
    </xf>
    <xf numFmtId="0" fontId="5" fillId="0" borderId="3" xfId="0" applyFont="1" applyBorder="1" applyAlignment="1">
      <alignment horizontal="right" vertical="center"/>
    </xf>
    <xf numFmtId="0" fontId="0" fillId="0" borderId="4" xfId="0" applyBorder="1"/>
    <xf numFmtId="0" fontId="5" fillId="0" borderId="5" xfId="0" applyFont="1" applyBorder="1" applyAlignment="1">
      <alignment horizontal="right" vertical="center"/>
    </xf>
    <xf numFmtId="0" fontId="5" fillId="0" borderId="4" xfId="0" applyFont="1" applyBorder="1" applyAlignment="1">
      <alignment vertical="center"/>
    </xf>
    <xf numFmtId="0" fontId="5" fillId="0" borderId="5" xfId="0" applyFont="1" applyBorder="1" applyAlignment="1">
      <alignment vertical="center"/>
    </xf>
    <xf numFmtId="0" fontId="0" fillId="0" borderId="5" xfId="0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21</xdr:col>
      <xdr:colOff>608077</xdr:colOff>
      <xdr:row>40</xdr:row>
      <xdr:rowOff>151486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12190477" cy="731428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4</xdr:row>
      <xdr:rowOff>47625</xdr:rowOff>
    </xdr:from>
    <xdr:to>
      <xdr:col>22</xdr:col>
      <xdr:colOff>571501</xdr:colOff>
      <xdr:row>49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E12419-AFFA-4EB8-A00A-CA22F7596B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04" t="7872" r="26866" b="8600"/>
        <a:stretch/>
      </xdr:blipFill>
      <xdr:spPr>
        <a:xfrm>
          <a:off x="628651" y="809625"/>
          <a:ext cx="13354050" cy="85915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361951</xdr:colOff>
      <xdr:row>5</xdr:row>
      <xdr:rowOff>142875</xdr:rowOff>
    </xdr:from>
    <xdr:to>
      <xdr:col>22</xdr:col>
      <xdr:colOff>76201</xdr:colOff>
      <xdr:row>34</xdr:row>
      <xdr:rowOff>76200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0679" r="2332" b="14703"/>
        <a:stretch/>
      </xdr:blipFill>
      <xdr:spPr>
        <a:xfrm>
          <a:off x="1581151" y="1095375"/>
          <a:ext cx="11906250" cy="54578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19</xdr:col>
      <xdr:colOff>608077</xdr:colOff>
      <xdr:row>39</xdr:row>
      <xdr:rowOff>75286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2190477" cy="731428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19</xdr:col>
      <xdr:colOff>608077</xdr:colOff>
      <xdr:row>41</xdr:row>
      <xdr:rowOff>27661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2190477" cy="731428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295275</xdr:colOff>
      <xdr:row>1</xdr:row>
      <xdr:rowOff>9525</xdr:rowOff>
    </xdr:from>
    <xdr:to>
      <xdr:col>24</xdr:col>
      <xdr:colOff>293752</xdr:colOff>
      <xdr:row>39</xdr:row>
      <xdr:rowOff>84811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33675" y="200025"/>
          <a:ext cx="12190477" cy="731428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457200</xdr:colOff>
      <xdr:row>5</xdr:row>
      <xdr:rowOff>123825</xdr:rowOff>
    </xdr:from>
    <xdr:to>
      <xdr:col>16</xdr:col>
      <xdr:colOff>600075</xdr:colOff>
      <xdr:row>35</xdr:row>
      <xdr:rowOff>66675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78" t="10418" r="28741" b="12228"/>
        <a:stretch/>
      </xdr:blipFill>
      <xdr:spPr>
        <a:xfrm>
          <a:off x="1676400" y="1076325"/>
          <a:ext cx="8677275" cy="56578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571500</xdr:colOff>
      <xdr:row>4</xdr:row>
      <xdr:rowOff>180974</xdr:rowOff>
    </xdr:from>
    <xdr:to>
      <xdr:col>14</xdr:col>
      <xdr:colOff>390525</xdr:colOff>
      <xdr:row>34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-157" t="10027" r="36633" b="12620"/>
        <a:stretch/>
      </xdr:blipFill>
      <xdr:spPr>
        <a:xfrm>
          <a:off x="1181100" y="942974"/>
          <a:ext cx="7743825" cy="565785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27</xdr:row>
      <xdr:rowOff>123825</xdr:rowOff>
    </xdr:from>
    <xdr:to>
      <xdr:col>19</xdr:col>
      <xdr:colOff>608077</xdr:colOff>
      <xdr:row>66</xdr:row>
      <xdr:rowOff>8611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267325"/>
          <a:ext cx="12190477" cy="731428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28574</xdr:colOff>
      <xdr:row>5</xdr:row>
      <xdr:rowOff>152400</xdr:rowOff>
    </xdr:from>
    <xdr:to>
      <xdr:col>17</xdr:col>
      <xdr:colOff>180975</xdr:colOff>
      <xdr:row>50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6DDFD2-886E-42B6-9934-F2C0E3BB9C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56" t="7038" r="42337" b="10915"/>
        <a:stretch/>
      </xdr:blipFill>
      <xdr:spPr>
        <a:xfrm>
          <a:off x="28574" y="1104900"/>
          <a:ext cx="10515601" cy="84391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37"/>
  <sheetViews>
    <sheetView tabSelected="1" topLeftCell="B1" zoomScaleNormal="100" workbookViewId="0">
      <selection activeCell="J22" sqref="J2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10" customWidth="1"/>
    <col min="7" max="7" width="13.71093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10.140625" customWidth="1"/>
    <col min="15" max="15" width="12.5703125" customWidth="1"/>
    <col min="16" max="16" width="12.140625" customWidth="1"/>
    <col min="17" max="17" width="10.7109375" customWidth="1"/>
    <col min="18" max="18" width="16" customWidth="1"/>
    <col min="19" max="19" width="6" customWidth="1"/>
    <col min="20" max="20" width="5.5703125" customWidth="1"/>
    <col min="21" max="21" width="12.42578125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12</v>
      </c>
      <c r="D1" s="3" t="s">
        <v>9</v>
      </c>
      <c r="E1" s="3" t="s">
        <v>1</v>
      </c>
      <c r="F1" s="15" t="s">
        <v>8</v>
      </c>
      <c r="G1" s="15" t="s">
        <v>11</v>
      </c>
      <c r="H1" s="15" t="s">
        <v>10</v>
      </c>
      <c r="I1" s="15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2</v>
      </c>
      <c r="T1" s="1" t="s">
        <v>3</v>
      </c>
    </row>
    <row r="2" spans="1:22" ht="14.45" x14ac:dyDescent="0.35">
      <c r="A2" s="4">
        <f t="shared" ref="A2:A15" si="0">N2</f>
        <v>0</v>
      </c>
      <c r="B2" s="4">
        <f t="shared" ref="B2:B15" si="1">Q2</f>
        <v>360</v>
      </c>
      <c r="C2" s="4">
        <f>B2*1.2</f>
        <v>432</v>
      </c>
      <c r="D2" s="4">
        <f>C2*1.2</f>
        <v>518.4</v>
      </c>
      <c r="E2" s="5">
        <f t="shared" ref="E2:E13" si="2">R2</f>
        <v>2200000</v>
      </c>
      <c r="F2" s="16">
        <f t="shared" ref="F2:F13" si="3">ROUND((E2/B2),0)</f>
        <v>6111</v>
      </c>
      <c r="G2" s="27">
        <f t="shared" ref="G2:G13" si="4">ROUND((E2/C2),0)</f>
        <v>5093</v>
      </c>
      <c r="H2" s="27">
        <f t="shared" ref="H2:H13" si="5">ROUND((E2/D2),0)</f>
        <v>4244</v>
      </c>
      <c r="I2" s="27">
        <f t="shared" ref="I2:I13" si="6">S2</f>
        <v>0</v>
      </c>
      <c r="J2" s="27">
        <f t="shared" ref="J2:J13" si="7">T2</f>
        <v>0</v>
      </c>
      <c r="K2" s="12"/>
      <c r="L2" s="12"/>
      <c r="M2" s="12"/>
      <c r="N2" s="12"/>
      <c r="O2">
        <v>0</v>
      </c>
      <c r="P2">
        <f t="shared" ref="P2:P8" si="8">O2/1.2</f>
        <v>0</v>
      </c>
      <c r="Q2">
        <v>360</v>
      </c>
      <c r="R2" s="2">
        <v>2200000</v>
      </c>
      <c r="S2" s="12"/>
      <c r="T2" s="12"/>
      <c r="U2" s="12"/>
      <c r="V2" s="12"/>
    </row>
    <row r="3" spans="1:22" ht="14.45" x14ac:dyDescent="0.35">
      <c r="A3" s="4">
        <f t="shared" si="0"/>
        <v>0</v>
      </c>
      <c r="B3" s="4">
        <f t="shared" si="1"/>
        <v>392.36111111111114</v>
      </c>
      <c r="C3" s="4">
        <f t="shared" ref="C3:C16" si="9">B3*1.2</f>
        <v>470.83333333333337</v>
      </c>
      <c r="D3" s="4">
        <f>C3*1.2</f>
        <v>565</v>
      </c>
      <c r="E3" s="5">
        <f t="shared" si="2"/>
        <v>3200000</v>
      </c>
      <c r="F3" s="27">
        <f t="shared" si="3"/>
        <v>8156</v>
      </c>
      <c r="G3" s="27">
        <f t="shared" si="4"/>
        <v>6796</v>
      </c>
      <c r="H3" s="27">
        <f t="shared" si="5"/>
        <v>5664</v>
      </c>
      <c r="I3" s="27">
        <f t="shared" si="6"/>
        <v>0</v>
      </c>
      <c r="J3" s="27">
        <f t="shared" si="7"/>
        <v>0</v>
      </c>
      <c r="K3" s="12"/>
      <c r="L3" s="12"/>
      <c r="M3" s="12"/>
      <c r="N3" s="12"/>
      <c r="O3">
        <v>565</v>
      </c>
      <c r="P3">
        <f t="shared" si="8"/>
        <v>470.83333333333337</v>
      </c>
      <c r="Q3">
        <f t="shared" ref="Q3:Q9" si="10">P3/1.2</f>
        <v>392.36111111111114</v>
      </c>
      <c r="R3" s="2">
        <v>3200000</v>
      </c>
      <c r="S3" s="12"/>
      <c r="T3" s="12"/>
      <c r="U3" s="12"/>
      <c r="V3" s="12"/>
    </row>
    <row r="4" spans="1:22" ht="14.45" x14ac:dyDescent="0.35">
      <c r="A4" s="4">
        <f t="shared" si="0"/>
        <v>0</v>
      </c>
      <c r="B4" s="4">
        <f t="shared" si="1"/>
        <v>392.36111111111114</v>
      </c>
      <c r="C4" s="4">
        <f t="shared" si="9"/>
        <v>470.83333333333337</v>
      </c>
      <c r="D4" s="4">
        <f t="shared" ref="D4:D13" si="11">C4*1.2</f>
        <v>565</v>
      </c>
      <c r="E4" s="5">
        <f t="shared" si="2"/>
        <v>3600000</v>
      </c>
      <c r="F4" s="27">
        <f t="shared" si="3"/>
        <v>9175</v>
      </c>
      <c r="G4" s="27">
        <f t="shared" si="4"/>
        <v>7646</v>
      </c>
      <c r="H4" s="27">
        <f t="shared" si="5"/>
        <v>6372</v>
      </c>
      <c r="I4" s="27">
        <f t="shared" si="6"/>
        <v>0</v>
      </c>
      <c r="J4" s="27">
        <f t="shared" si="7"/>
        <v>0</v>
      </c>
      <c r="K4" s="12"/>
      <c r="L4" s="12"/>
      <c r="M4" s="12"/>
      <c r="N4" s="12"/>
      <c r="O4">
        <v>565</v>
      </c>
      <c r="P4">
        <f t="shared" si="8"/>
        <v>470.83333333333337</v>
      </c>
      <c r="Q4">
        <f t="shared" si="10"/>
        <v>392.36111111111114</v>
      </c>
      <c r="R4" s="2">
        <v>3600000</v>
      </c>
      <c r="S4" s="12"/>
      <c r="T4" s="12"/>
      <c r="U4" s="12"/>
      <c r="V4" s="12"/>
    </row>
    <row r="5" spans="1:22" ht="14.45" x14ac:dyDescent="0.35">
      <c r="A5" s="4">
        <f t="shared" si="0"/>
        <v>0</v>
      </c>
      <c r="B5" s="4">
        <f t="shared" si="1"/>
        <v>500</v>
      </c>
      <c r="C5" s="4">
        <f t="shared" si="9"/>
        <v>600</v>
      </c>
      <c r="D5" s="4">
        <f t="shared" si="11"/>
        <v>720</v>
      </c>
      <c r="E5" s="5">
        <f t="shared" si="2"/>
        <v>3600000</v>
      </c>
      <c r="F5" s="16">
        <f t="shared" si="3"/>
        <v>7200</v>
      </c>
      <c r="G5" s="27">
        <f t="shared" si="4"/>
        <v>6000</v>
      </c>
      <c r="H5" s="27">
        <f t="shared" si="5"/>
        <v>5000</v>
      </c>
      <c r="I5" s="27">
        <f t="shared" si="6"/>
        <v>0</v>
      </c>
      <c r="J5" s="27">
        <f t="shared" si="7"/>
        <v>0</v>
      </c>
      <c r="K5" s="12"/>
      <c r="L5" s="12"/>
      <c r="M5" s="12"/>
      <c r="N5" s="12"/>
      <c r="O5">
        <v>0</v>
      </c>
      <c r="P5">
        <v>600</v>
      </c>
      <c r="Q5">
        <f t="shared" si="10"/>
        <v>500</v>
      </c>
      <c r="R5" s="2">
        <v>3600000</v>
      </c>
      <c r="S5" s="12"/>
      <c r="T5" s="12"/>
      <c r="U5" s="12"/>
      <c r="V5" s="12"/>
    </row>
    <row r="6" spans="1:22" x14ac:dyDescent="0.25">
      <c r="A6" s="4">
        <f t="shared" si="0"/>
        <v>0</v>
      </c>
      <c r="B6" s="4">
        <f t="shared" si="1"/>
        <v>310</v>
      </c>
      <c r="C6" s="4">
        <f t="shared" si="9"/>
        <v>372</v>
      </c>
      <c r="D6" s="4">
        <f t="shared" si="11"/>
        <v>446.4</v>
      </c>
      <c r="E6" s="5">
        <f t="shared" si="2"/>
        <v>2500000</v>
      </c>
      <c r="F6" s="16">
        <f t="shared" si="3"/>
        <v>8065</v>
      </c>
      <c r="G6" s="27">
        <f t="shared" si="4"/>
        <v>6720</v>
      </c>
      <c r="H6" s="27">
        <f t="shared" si="5"/>
        <v>5600</v>
      </c>
      <c r="I6" s="27">
        <f t="shared" si="6"/>
        <v>0</v>
      </c>
      <c r="J6" s="27">
        <f t="shared" si="7"/>
        <v>0</v>
      </c>
      <c r="K6" s="12"/>
      <c r="L6" s="12"/>
      <c r="M6" s="12"/>
      <c r="N6" s="12"/>
      <c r="O6">
        <v>0</v>
      </c>
      <c r="P6">
        <f t="shared" si="8"/>
        <v>0</v>
      </c>
      <c r="Q6">
        <v>310</v>
      </c>
      <c r="R6" s="2">
        <v>2500000</v>
      </c>
      <c r="S6" s="12"/>
      <c r="T6" s="12"/>
      <c r="U6" s="12"/>
      <c r="V6" s="12"/>
    </row>
    <row r="7" spans="1:22" x14ac:dyDescent="0.25">
      <c r="A7" s="4">
        <f t="shared" si="0"/>
        <v>0</v>
      </c>
      <c r="B7" s="4">
        <f t="shared" si="1"/>
        <v>416.66666666666669</v>
      </c>
      <c r="C7" s="4">
        <f t="shared" si="9"/>
        <v>500</v>
      </c>
      <c r="D7" s="4">
        <f t="shared" si="11"/>
        <v>600</v>
      </c>
      <c r="E7" s="5">
        <f t="shared" si="2"/>
        <v>3490000</v>
      </c>
      <c r="F7" s="27">
        <f t="shared" si="3"/>
        <v>8376</v>
      </c>
      <c r="G7" s="27">
        <f t="shared" si="4"/>
        <v>6980</v>
      </c>
      <c r="H7" s="27">
        <f t="shared" si="5"/>
        <v>5817</v>
      </c>
      <c r="I7" s="27">
        <f t="shared" si="6"/>
        <v>0</v>
      </c>
      <c r="J7" s="27">
        <f t="shared" si="7"/>
        <v>0</v>
      </c>
      <c r="K7" s="12"/>
      <c r="L7" s="12"/>
      <c r="M7" s="12"/>
      <c r="N7" s="12"/>
      <c r="O7">
        <v>0</v>
      </c>
      <c r="P7">
        <v>500</v>
      </c>
      <c r="Q7">
        <f t="shared" si="10"/>
        <v>416.66666666666669</v>
      </c>
      <c r="R7" s="2">
        <v>3490000</v>
      </c>
      <c r="S7" s="12"/>
      <c r="T7" s="12"/>
      <c r="U7" s="12"/>
      <c r="V7" s="12"/>
    </row>
    <row r="8" spans="1:22" x14ac:dyDescent="0.25">
      <c r="A8" s="4">
        <f t="shared" si="0"/>
        <v>0</v>
      </c>
      <c r="B8" s="4">
        <f t="shared" si="1"/>
        <v>540</v>
      </c>
      <c r="C8" s="4">
        <f t="shared" si="9"/>
        <v>648</v>
      </c>
      <c r="D8" s="4">
        <f t="shared" si="11"/>
        <v>777.6</v>
      </c>
      <c r="E8" s="5">
        <f t="shared" si="2"/>
        <v>4000000</v>
      </c>
      <c r="F8" s="16">
        <f t="shared" si="3"/>
        <v>7407</v>
      </c>
      <c r="G8" s="27">
        <f t="shared" si="4"/>
        <v>6173</v>
      </c>
      <c r="H8" s="27">
        <f t="shared" si="5"/>
        <v>5144</v>
      </c>
      <c r="I8" s="27">
        <f t="shared" si="6"/>
        <v>0</v>
      </c>
      <c r="J8" s="27">
        <f t="shared" si="7"/>
        <v>0</v>
      </c>
      <c r="K8" s="12"/>
      <c r="L8" s="12"/>
      <c r="M8" s="12"/>
      <c r="N8" s="12"/>
      <c r="O8">
        <v>0</v>
      </c>
      <c r="P8">
        <f t="shared" si="8"/>
        <v>0</v>
      </c>
      <c r="Q8">
        <v>540</v>
      </c>
      <c r="R8" s="2">
        <v>4000000</v>
      </c>
      <c r="S8" s="12"/>
      <c r="T8" s="12"/>
      <c r="U8" s="12"/>
      <c r="V8" s="12"/>
    </row>
    <row r="9" spans="1:22" x14ac:dyDescent="0.25">
      <c r="A9" s="4">
        <f t="shared" si="0"/>
        <v>0</v>
      </c>
      <c r="B9" s="4">
        <f t="shared" si="1"/>
        <v>820.46796000000006</v>
      </c>
      <c r="C9" s="4">
        <f t="shared" si="9"/>
        <v>984.56155200000001</v>
      </c>
      <c r="D9" s="4">
        <f t="shared" si="11"/>
        <v>1181.4738623999999</v>
      </c>
      <c r="E9" s="5">
        <f t="shared" si="2"/>
        <v>6800000</v>
      </c>
      <c r="F9" s="27">
        <f t="shared" si="3"/>
        <v>8288</v>
      </c>
      <c r="G9" s="27">
        <f t="shared" si="4"/>
        <v>6907</v>
      </c>
      <c r="H9" s="27">
        <f t="shared" si="5"/>
        <v>5756</v>
      </c>
      <c r="I9" s="27">
        <f t="shared" si="6"/>
        <v>378.56988000000001</v>
      </c>
      <c r="J9" s="27">
        <f t="shared" si="7"/>
        <v>151.427952</v>
      </c>
      <c r="K9" s="12"/>
      <c r="L9" s="12"/>
      <c r="M9" s="12"/>
      <c r="N9" s="12"/>
      <c r="O9">
        <v>0</v>
      </c>
      <c r="P9">
        <f>U9+T9</f>
        <v>984.56155200000001</v>
      </c>
      <c r="Q9">
        <f t="shared" si="10"/>
        <v>820.46796000000006</v>
      </c>
      <c r="R9" s="2">
        <v>6800000</v>
      </c>
      <c r="S9" s="12">
        <f>35.17*10.764</f>
        <v>378.56988000000001</v>
      </c>
      <c r="T9" s="12">
        <f>S9*40%</f>
        <v>151.427952</v>
      </c>
      <c r="U9" s="12">
        <f>77.4*10.764</f>
        <v>833.1336</v>
      </c>
      <c r="V9" s="12"/>
    </row>
    <row r="10" spans="1:22" x14ac:dyDescent="0.25">
      <c r="A10" s="4">
        <f t="shared" si="0"/>
        <v>0</v>
      </c>
      <c r="B10" s="4">
        <f t="shared" si="1"/>
        <v>450</v>
      </c>
      <c r="C10" s="4">
        <f t="shared" si="9"/>
        <v>540</v>
      </c>
      <c r="D10" s="4">
        <f t="shared" si="11"/>
        <v>648</v>
      </c>
      <c r="E10" s="5">
        <f t="shared" si="2"/>
        <v>3800000</v>
      </c>
      <c r="F10" s="27">
        <f t="shared" si="3"/>
        <v>8444</v>
      </c>
      <c r="G10" s="27">
        <f t="shared" si="4"/>
        <v>7037</v>
      </c>
      <c r="H10" s="27">
        <f t="shared" si="5"/>
        <v>5864</v>
      </c>
      <c r="I10" s="27">
        <f t="shared" si="6"/>
        <v>0</v>
      </c>
      <c r="J10" s="27">
        <f t="shared" si="7"/>
        <v>0</v>
      </c>
      <c r="K10" s="12"/>
      <c r="L10" s="12"/>
      <c r="M10" s="12"/>
      <c r="N10" s="12"/>
      <c r="O10">
        <v>0</v>
      </c>
      <c r="P10">
        <f t="shared" ref="P10:P13" si="12">O10/1.2</f>
        <v>0</v>
      </c>
      <c r="Q10">
        <v>450</v>
      </c>
      <c r="R10" s="2">
        <v>3800000</v>
      </c>
      <c r="S10" s="12"/>
      <c r="T10" s="12"/>
      <c r="U10" s="12"/>
      <c r="V10" s="12"/>
    </row>
    <row r="11" spans="1:22" x14ac:dyDescent="0.25">
      <c r="A11" s="4">
        <f t="shared" si="0"/>
        <v>0</v>
      </c>
      <c r="B11" s="4">
        <f t="shared" si="1"/>
        <v>510</v>
      </c>
      <c r="C11" s="4">
        <f t="shared" si="9"/>
        <v>612</v>
      </c>
      <c r="D11" s="4">
        <f t="shared" si="11"/>
        <v>734.4</v>
      </c>
      <c r="E11" s="5">
        <f t="shared" si="2"/>
        <v>4500000</v>
      </c>
      <c r="F11" s="27">
        <f t="shared" si="3"/>
        <v>8824</v>
      </c>
      <c r="G11" s="27">
        <f t="shared" si="4"/>
        <v>7353</v>
      </c>
      <c r="H11" s="27">
        <f t="shared" si="5"/>
        <v>6127</v>
      </c>
      <c r="I11" s="27">
        <f t="shared" si="6"/>
        <v>0</v>
      </c>
      <c r="J11" s="27">
        <f t="shared" si="7"/>
        <v>0</v>
      </c>
      <c r="K11" s="12"/>
      <c r="L11" s="12"/>
      <c r="M11" s="12"/>
      <c r="N11" s="12"/>
      <c r="O11">
        <v>0</v>
      </c>
      <c r="P11">
        <f t="shared" si="12"/>
        <v>0</v>
      </c>
      <c r="Q11">
        <v>510</v>
      </c>
      <c r="R11" s="2">
        <v>4500000</v>
      </c>
      <c r="S11" s="12"/>
      <c r="T11" s="12"/>
      <c r="U11" s="12"/>
      <c r="V11" s="12"/>
    </row>
    <row r="12" spans="1:22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11"/>
        <v>0</v>
      </c>
      <c r="E12" s="5">
        <f t="shared" si="2"/>
        <v>0</v>
      </c>
      <c r="F12" s="27" t="e">
        <f t="shared" si="3"/>
        <v>#DIV/0!</v>
      </c>
      <c r="G12" s="27" t="e">
        <f t="shared" si="4"/>
        <v>#DIV/0!</v>
      </c>
      <c r="H12" s="27" t="e">
        <f t="shared" si="5"/>
        <v>#DIV/0!</v>
      </c>
      <c r="I12" s="27">
        <f t="shared" si="6"/>
        <v>0</v>
      </c>
      <c r="J12" s="27">
        <f t="shared" si="7"/>
        <v>0</v>
      </c>
      <c r="K12" s="12"/>
      <c r="L12" s="12"/>
      <c r="M12" s="12"/>
      <c r="N12" s="12"/>
      <c r="O12">
        <v>0</v>
      </c>
      <c r="P12">
        <f t="shared" si="12"/>
        <v>0</v>
      </c>
      <c r="Q12">
        <f t="shared" ref="Q12:Q13" si="13">P12/1.2</f>
        <v>0</v>
      </c>
      <c r="R12" s="2"/>
      <c r="S12" s="12"/>
      <c r="T12" s="12"/>
      <c r="U12" s="12"/>
      <c r="V12" s="12"/>
    </row>
    <row r="13" spans="1:22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11"/>
        <v>0</v>
      </c>
      <c r="E13" s="5">
        <f t="shared" si="2"/>
        <v>0</v>
      </c>
      <c r="F13" s="27" t="e">
        <f t="shared" si="3"/>
        <v>#DIV/0!</v>
      </c>
      <c r="G13" s="16" t="e">
        <f t="shared" si="4"/>
        <v>#DIV/0!</v>
      </c>
      <c r="H13" s="27" t="e">
        <f t="shared" si="5"/>
        <v>#DIV/0!</v>
      </c>
      <c r="I13" s="27">
        <f t="shared" si="6"/>
        <v>0</v>
      </c>
      <c r="J13" s="27">
        <f t="shared" si="7"/>
        <v>0</v>
      </c>
      <c r="K13" s="12"/>
      <c r="L13" s="12"/>
      <c r="M13" s="12"/>
      <c r="N13" s="12"/>
      <c r="O13">
        <v>0</v>
      </c>
      <c r="P13">
        <f t="shared" si="12"/>
        <v>0</v>
      </c>
      <c r="Q13">
        <f t="shared" si="13"/>
        <v>0</v>
      </c>
      <c r="R13" s="2"/>
      <c r="S13" s="12"/>
      <c r="T13" s="12"/>
      <c r="U13" s="12"/>
      <c r="V13" s="12"/>
    </row>
    <row r="14" spans="1:22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4">C14*1.2</f>
        <v>0</v>
      </c>
      <c r="E14" s="5">
        <f t="shared" ref="E14:E15" si="15">R14</f>
        <v>0</v>
      </c>
      <c r="F14" s="27" t="e">
        <f t="shared" ref="F14:F15" si="16">ROUND((E14/B14),0)</f>
        <v>#DIV/0!</v>
      </c>
      <c r="G14" s="27" t="e">
        <f t="shared" ref="G14:G15" si="17">ROUND((E14/C14),0)</f>
        <v>#DIV/0!</v>
      </c>
      <c r="H14" s="4" t="e">
        <f t="shared" ref="H14:H15" si="18">ROUND((E14/D14),0)</f>
        <v>#DIV/0!</v>
      </c>
      <c r="I14" s="4">
        <f t="shared" ref="I14" si="19">S14</f>
        <v>0</v>
      </c>
      <c r="J14" s="4">
        <f t="shared" ref="J14" si="20">T14</f>
        <v>0</v>
      </c>
      <c r="O14">
        <v>0</v>
      </c>
      <c r="P14">
        <f t="shared" ref="P14" si="21">O14/1.2</f>
        <v>0</v>
      </c>
      <c r="Q14">
        <f t="shared" ref="Q14" si="22">P14/1.2</f>
        <v>0</v>
      </c>
      <c r="R14" s="2"/>
      <c r="S14" s="12"/>
      <c r="T14" s="12"/>
      <c r="U14" s="12"/>
      <c r="V14" s="12"/>
    </row>
    <row r="15" spans="1:22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4"/>
        <v>0</v>
      </c>
      <c r="E15" s="5">
        <f t="shared" si="15"/>
        <v>0</v>
      </c>
      <c r="F15" s="27" t="e">
        <f t="shared" si="16"/>
        <v>#DIV/0!</v>
      </c>
      <c r="G15" s="4" t="e">
        <f t="shared" si="17"/>
        <v>#DIV/0!</v>
      </c>
      <c r="H15" s="4" t="e">
        <f t="shared" si="18"/>
        <v>#DIV/0!</v>
      </c>
      <c r="I15" s="4"/>
      <c r="J15" s="4"/>
      <c r="R15" s="2"/>
      <c r="S15" s="12"/>
      <c r="T15" s="12"/>
      <c r="U15" s="12"/>
      <c r="V15" s="12"/>
    </row>
    <row r="16" spans="1:22" x14ac:dyDescent="0.25">
      <c r="C16" s="4">
        <f t="shared" si="9"/>
        <v>0</v>
      </c>
      <c r="F16" s="12"/>
      <c r="R16" s="6"/>
      <c r="U16" s="6"/>
    </row>
    <row r="17" spans="2:19" x14ac:dyDescent="0.25">
      <c r="H17" t="s">
        <v>15</v>
      </c>
    </row>
    <row r="18" spans="2:19" ht="16.5" x14ac:dyDescent="0.3">
      <c r="B18" s="17"/>
      <c r="C18" s="21"/>
      <c r="D18" s="17"/>
      <c r="E18" s="17"/>
      <c r="G18" s="26"/>
      <c r="H18" s="16" t="s">
        <v>13</v>
      </c>
      <c r="I18" s="16">
        <v>442</v>
      </c>
      <c r="N18" s="9"/>
      <c r="O18" t="s">
        <v>18</v>
      </c>
      <c r="P18">
        <v>427</v>
      </c>
    </row>
    <row r="19" spans="2:19" ht="17.25" thickBot="1" x14ac:dyDescent="0.35">
      <c r="B19" s="22"/>
      <c r="C19" s="8"/>
      <c r="E19" s="17"/>
      <c r="G19" s="26"/>
      <c r="H19" s="8" t="s">
        <v>14</v>
      </c>
      <c r="I19" s="8">
        <v>7000</v>
      </c>
      <c r="N19" s="9"/>
      <c r="P19" s="6"/>
      <c r="Q19" s="6"/>
    </row>
    <row r="20" spans="2:19" ht="15.75" thickBot="1" x14ac:dyDescent="0.3">
      <c r="B20" s="22"/>
      <c r="C20" s="22"/>
      <c r="E20" s="17"/>
      <c r="G20" s="22"/>
      <c r="H20" s="22" t="s">
        <v>17</v>
      </c>
      <c r="I20">
        <f>I19*I18</f>
        <v>3094000</v>
      </c>
      <c r="P20" s="2"/>
      <c r="Q20" s="29"/>
      <c r="R20" s="30"/>
      <c r="S20" s="30"/>
    </row>
    <row r="21" spans="2:19" ht="15.75" thickBot="1" x14ac:dyDescent="0.3">
      <c r="B21" s="23"/>
      <c r="C21" s="17"/>
      <c r="D21" s="17"/>
      <c r="E21" s="17"/>
      <c r="H21" s="13"/>
      <c r="I21" s="7"/>
      <c r="N21" s="9"/>
      <c r="O21" s="16"/>
      <c r="Q21" s="31"/>
      <c r="R21" s="32"/>
      <c r="S21" s="32"/>
    </row>
    <row r="22" spans="2:19" ht="15.75" thickBot="1" x14ac:dyDescent="0.3">
      <c r="B22" s="19"/>
      <c r="C22" s="19"/>
      <c r="D22" s="17"/>
      <c r="E22" s="17"/>
      <c r="G22" s="17"/>
      <c r="H22" s="13"/>
      <c r="I22" s="7"/>
      <c r="J22" s="8"/>
      <c r="N22" s="9"/>
      <c r="O22" s="16"/>
      <c r="Q22" s="33"/>
      <c r="R22" s="32"/>
      <c r="S22" s="32"/>
    </row>
    <row r="23" spans="2:19" ht="15.75" thickBot="1" x14ac:dyDescent="0.3">
      <c r="B23" s="20"/>
      <c r="C23" s="20"/>
      <c r="D23" s="20"/>
      <c r="E23" s="17"/>
      <c r="G23" s="13"/>
      <c r="H23" s="13"/>
      <c r="N23" s="9"/>
      <c r="Q23" s="31"/>
      <c r="R23" s="32"/>
      <c r="S23" s="32"/>
    </row>
    <row r="24" spans="2:19" ht="15.75" thickBot="1" x14ac:dyDescent="0.3">
      <c r="B24" s="17"/>
      <c r="C24" s="17"/>
      <c r="D24" s="20"/>
      <c r="E24" s="21"/>
      <c r="H24" t="s">
        <v>16</v>
      </c>
      <c r="Q24" s="31"/>
      <c r="R24" s="32"/>
      <c r="S24" s="32"/>
    </row>
    <row r="25" spans="2:19" ht="15.75" thickBot="1" x14ac:dyDescent="0.3">
      <c r="B25" s="13"/>
      <c r="C25" s="18"/>
      <c r="D25" s="17"/>
      <c r="E25" s="17"/>
      <c r="H25" s="22" t="s">
        <v>19</v>
      </c>
      <c r="Q25" s="33"/>
      <c r="R25" s="32"/>
      <c r="S25" s="32"/>
    </row>
    <row r="26" spans="2:19" ht="15.75" thickBot="1" x14ac:dyDescent="0.3">
      <c r="B26" s="19"/>
      <c r="C26" s="17"/>
      <c r="D26" s="17"/>
      <c r="E26" s="17"/>
      <c r="F26" s="11"/>
      <c r="H26" s="14" t="s">
        <v>20</v>
      </c>
      <c r="I26" s="7"/>
      <c r="J26" s="8"/>
      <c r="Q26" s="33"/>
      <c r="R26" s="32"/>
      <c r="S26" s="32"/>
    </row>
    <row r="27" spans="2:19" ht="15.75" thickBot="1" x14ac:dyDescent="0.3">
      <c r="B27" s="19"/>
      <c r="C27" s="19"/>
      <c r="D27" s="17"/>
      <c r="E27" s="17"/>
      <c r="G27" s="22"/>
      <c r="H27" s="28"/>
      <c r="Q27" s="31"/>
      <c r="R27" s="32"/>
      <c r="S27" s="32"/>
    </row>
    <row r="28" spans="2:19" ht="15.75" thickBot="1" x14ac:dyDescent="0.3">
      <c r="B28" s="20"/>
      <c r="C28" s="20"/>
      <c r="D28" s="20"/>
      <c r="E28" s="17"/>
      <c r="G28" s="22"/>
      <c r="H28" s="16"/>
      <c r="Q28" s="33"/>
      <c r="R28" s="32"/>
      <c r="S28" s="32"/>
    </row>
    <row r="29" spans="2:19" ht="15.75" thickBot="1" x14ac:dyDescent="0.3">
      <c r="B29" s="17"/>
      <c r="C29" s="17"/>
      <c r="D29" s="17"/>
      <c r="E29" s="17"/>
      <c r="G29" s="14"/>
      <c r="H29" s="8"/>
      <c r="Q29" s="33"/>
      <c r="R29" s="32"/>
      <c r="S29" s="32"/>
    </row>
    <row r="30" spans="2:19" ht="15.75" thickBot="1" x14ac:dyDescent="0.3">
      <c r="Q30" s="31"/>
      <c r="R30" s="32"/>
      <c r="S30" s="32"/>
    </row>
    <row r="31" spans="2:19" ht="15.75" thickBot="1" x14ac:dyDescent="0.3">
      <c r="Q31" s="33"/>
      <c r="R31" s="32"/>
      <c r="S31" s="32"/>
    </row>
    <row r="32" spans="2:19" ht="15.75" thickBot="1" x14ac:dyDescent="0.3">
      <c r="Q32" s="33"/>
      <c r="R32" s="32"/>
      <c r="S32" s="32"/>
    </row>
    <row r="33" spans="7:19" ht="15.75" thickBot="1" x14ac:dyDescent="0.3">
      <c r="Q33" s="33"/>
      <c r="R33" s="32"/>
      <c r="S33" s="32"/>
    </row>
    <row r="34" spans="7:19" ht="15.75" thickBot="1" x14ac:dyDescent="0.3">
      <c r="G34" s="25"/>
      <c r="H34" s="25"/>
      <c r="Q34" s="33"/>
      <c r="R34" s="32"/>
      <c r="S34" s="32"/>
    </row>
    <row r="35" spans="7:19" ht="15.75" thickBot="1" x14ac:dyDescent="0.3">
      <c r="G35" s="24"/>
      <c r="H35" s="24"/>
      <c r="Q35" s="31"/>
      <c r="R35" s="34"/>
      <c r="S35" s="35"/>
    </row>
    <row r="36" spans="7:19" ht="15.75" thickBot="1" x14ac:dyDescent="0.3">
      <c r="G36" s="24"/>
      <c r="H36" s="24"/>
      <c r="Q36" s="33"/>
      <c r="R36" s="32"/>
      <c r="S36" s="32"/>
    </row>
    <row r="37" spans="7:19" x14ac:dyDescent="0.25">
      <c r="G37" s="24"/>
      <c r="H37" s="24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D22" zoomScaleNormal="100" workbookViewId="0">
      <selection activeCell="A3" sqref="A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topLeftCell="E1" workbookViewId="0">
      <selection activeCell="B1" sqref="B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topLeftCell="A11"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"/>
  <sheetViews>
    <sheetView workbookViewId="0">
      <selection activeCell="K22" sqref="K2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topLeftCell="C1" zoomScaleNormal="100" workbookViewId="0">
      <selection activeCell="C2" sqref="C2"/>
    </sheetView>
  </sheetViews>
  <sheetFormatPr defaultRowHeight="15" x14ac:dyDescent="0.25"/>
  <sheetData>
    <row r="33" ht="9" customHeight="1" x14ac:dyDescent="0.25"/>
    <row r="34" ht="14.45" hidden="1" x14ac:dyDescent="0.3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B4" zoomScaleNormal="100" workbookViewId="0">
      <selection activeCell="Z29" sqref="Z2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7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t="14.45" hidden="1" x14ac:dyDescent="0.3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C1" zoomScaleNormal="100" workbookViewId="0">
      <selection activeCell="C1" sqref="C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4" zoomScaleNormal="100"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4" workbookViewId="0">
      <selection activeCell="R32" sqref="R32"/>
    </sheetView>
  </sheetViews>
  <sheetFormatPr defaultRowHeight="15" x14ac:dyDescent="0.25"/>
  <sheetData>
    <row r="1" spans="1:1" x14ac:dyDescent="0.35">
      <c r="A1" s="7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30" workbookViewId="0">
      <selection activeCell="A42" sqref="A4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2023-08-16T11:51:26Z</dcterms:modified>
</cp:coreProperties>
</file>