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_Bandra (West)_Ashok Bhambharam Rawtani\"/>
    </mc:Choice>
  </mc:AlternateContent>
  <xr:revisionPtr revIDLastSave="0" documentId="13_ncr:1_{BF20F01A-ABF8-476C-9951-AFB5BE4439AB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25" l="1"/>
  <c r="C4" i="25"/>
  <c r="C3" i="25"/>
  <c r="Q2" i="4"/>
  <c r="B2" i="4" s="1"/>
  <c r="C2" i="4" s="1"/>
  <c r="Q3" i="4"/>
  <c r="B3" i="4" s="1"/>
  <c r="C3" i="4" s="1"/>
  <c r="D3" i="4" s="1"/>
  <c r="P4" i="4"/>
  <c r="P5" i="4"/>
  <c r="Q6" i="4"/>
  <c r="B6" i="4" s="1"/>
  <c r="C6" i="4" s="1"/>
  <c r="Q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<sst xmlns="http://schemas.openxmlformats.org/spreadsheetml/2006/main" count="128" uniqueCount="87">
  <si>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</si>
  <si>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</si>
  <si>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</si>
  <si>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</si>
  <si>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</si>
  <si>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</si>
  <si>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</si>
  <si>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</si>
  <si>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</si>
  <si>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</si>
  <si>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</si>
  <si>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</si>
  <si>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</si>
  <si>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</si>
  <si>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</si>
  <si>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</si>
  <si>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</si>
  <si>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</si>
  <si>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</si>
  <si>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</si>
  <si>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</si>
  <si>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</si>
  <si>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</si>
  <si>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</si>
  <si>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</si>
  <si>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</si>
  <si>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</si>
  <si>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</si>
  <si>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</si>
  <si>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</si>
  <si>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</si>
  <si>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</si>
  <si>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</si>
  <si>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</si>
  <si>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</si>
  <si>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</si>
  <si>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</si>
  <si>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</si>
  <si>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</si>
  <si>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</si>
  <si>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</si>
  <si>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</si>
  <si>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</si>
  <si>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</si>
  <si>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</si>
  <si>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</si>
  <si>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</si>
  <si>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</si>
  <si>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</si>
  <si>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</si>
  <si>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</si>
  <si>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</si>
  <si>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</si>
  <si>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</si>
  <si>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</si>
  <si>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</si>
  <si>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</si>
  <si>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</si>
  <si>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</si>
  <si>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</si>
  <si>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</si>
  <si>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</si>
  <si>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</si>
  <si>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</si>
  <si>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</si>
  <si>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</si>
  <si>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</si>
  <si>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</si>
  <si>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</si>
  <si>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</si>
  <si>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</si>
  <si>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</si>
  <si>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</si>
  <si>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</si>
  <si>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</si>
  <si>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</si>
  <si>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</si>
  <si>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</si>
  <si>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</si>
  <si>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</si>
  <si>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</si>
  <si>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</si>
  <si>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</si>
  <si>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</si>
  <si>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</si>
  <si>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40 ON CA</t>
  </si>
  <si>
    <t>YOC - 2007 approx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</si>
</sst>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573792</xdr:colOff>
      <xdr:row>48</xdr:row>
      <xdr:rowOff>134608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2173D3-5C6C-F898-A8D8-670AA1BF4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23392" cy="90119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383265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D9DDF5-D094-9881-ECBF-049553061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32865" cy="8992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602371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35428A-CB63-343B-7102-FA0177410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51971" cy="9002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259423</xdr:colOff>
      <xdr:row>48</xdr:row>
      <xdr:rowOff>172704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C8F9BD-D5EF-F413-4E48-0A5DE6B6F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09023" cy="89833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488055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E0AA24-1F67-8DA7-8785-54FF6347B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37655" cy="904048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288002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683141-54A7-5172-726D-6453CFAA4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37602" cy="8964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J23" sqref="I23:J2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269719.04399999999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299119.04399999999</v>
      </c>
      <c r="D9" s="63" t="s">
        <v>62</v>
      </c>
      <c r="E9" s="64">
        <f>C9/10.764</f>
        <v>27788.837235228541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2007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16</v>
      </c>
      <c r="D13" s="70">
        <f>D12-C13</f>
        <v>84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29" sqref="C2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34000</v>
      </c>
      <c r="D3" s="24" t="s">
        <v>76</v>
      </c>
      <c r="E3" s="6" t="s">
        <v>77</v>
      </c>
      <c r="F3" s="34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31000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16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44</v>
      </c>
      <c r="D8" s="26">
        <v>2007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24</v>
      </c>
      <c r="D10" s="26"/>
      <c r="F10" s="19"/>
    </row>
    <row r="11" spans="1:6" x14ac:dyDescent="0.25">
      <c r="A11" s="16"/>
      <c r="B11" s="27"/>
      <c r="C11" s="28">
        <f>C10%</f>
        <v>0.24</v>
      </c>
      <c r="D11" s="28"/>
      <c r="F11" s="19"/>
    </row>
    <row r="12" spans="1:6" x14ac:dyDescent="0.25">
      <c r="A12" s="16" t="s">
        <v>21</v>
      </c>
      <c r="B12" s="20"/>
      <c r="C12" s="21">
        <f>C6*C11</f>
        <v>720</v>
      </c>
      <c r="D12" s="24"/>
      <c r="F12" s="19"/>
    </row>
    <row r="13" spans="1:6" x14ac:dyDescent="0.25">
      <c r="A13" s="16" t="s">
        <v>22</v>
      </c>
      <c r="B13" s="20"/>
      <c r="C13" s="21">
        <f>C6-C12</f>
        <v>2280</v>
      </c>
      <c r="D13" s="24"/>
      <c r="F13" s="19"/>
    </row>
    <row r="14" spans="1:6" x14ac:dyDescent="0.25">
      <c r="A14" s="16" t="s">
        <v>15</v>
      </c>
      <c r="B14" s="20"/>
      <c r="C14" s="21">
        <f>C5</f>
        <v>31000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33280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774</v>
      </c>
      <c r="D18" s="26"/>
      <c r="F18" s="19"/>
    </row>
    <row r="19" spans="1:6" x14ac:dyDescent="0.25">
      <c r="A19" s="16" t="s">
        <v>74</v>
      </c>
      <c r="B19" s="6"/>
      <c r="C19" s="32">
        <f>C18*C16</f>
        <v>25758720</v>
      </c>
      <c r="D19" s="33"/>
      <c r="E19" s="70"/>
      <c r="F19" s="34"/>
    </row>
    <row r="20" spans="1:6" x14ac:dyDescent="0.25">
      <c r="A20" s="16" t="s">
        <v>24</v>
      </c>
      <c r="C20" s="35">
        <f>C19*90%</f>
        <v>23182848</v>
      </c>
      <c r="D20" s="32"/>
      <c r="F20" s="19"/>
    </row>
    <row r="21" spans="1:6" x14ac:dyDescent="0.25">
      <c r="A21" s="16" t="s">
        <v>25</v>
      </c>
      <c r="C21" s="35">
        <f>C19*80%</f>
        <v>20606976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2322000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53664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25" sqref="G2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520.83333333333337</v>
      </c>
      <c r="C2" s="4">
        <f t="shared" ref="C2:C16" si="1">B2*1.2</f>
        <v>625</v>
      </c>
      <c r="D2" s="4">
        <f t="shared" ref="D2:D16" si="2">C2*1.2</f>
        <v>750</v>
      </c>
      <c r="E2" s="5">
        <f t="shared" ref="E2:E16" si="3">R2</f>
        <v>23000000</v>
      </c>
      <c r="F2" s="4">
        <f t="shared" ref="F2:F15" si="4">ROUND((E2/B2),0)</f>
        <v>44160</v>
      </c>
      <c r="G2" s="4">
        <f t="shared" ref="G2:G15" si="5">ROUND((E2/C2),0)</f>
        <v>36800</v>
      </c>
      <c r="H2" s="4">
        <f t="shared" ref="H2:H15" si="6">ROUND((E2/D2),0)</f>
        <v>30667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625</v>
      </c>
      <c r="Q2">
        <f t="shared" ref="Q2:Q10" si="9">P2/1.2</f>
        <v>520.83333333333337</v>
      </c>
      <c r="R2" s="2">
        <v>23000000</v>
      </c>
      <c r="S2" s="2"/>
    </row>
    <row r="3" spans="1:19" x14ac:dyDescent="0.25">
      <c r="A3" s="4">
        <v>2</v>
      </c>
      <c r="B3" s="4">
        <f t="shared" si="0"/>
        <v>645</v>
      </c>
      <c r="C3" s="4">
        <f t="shared" si="1"/>
        <v>774</v>
      </c>
      <c r="D3" s="4">
        <f t="shared" si="2"/>
        <v>928.8</v>
      </c>
      <c r="E3" s="5">
        <f t="shared" si="3"/>
        <v>30000000</v>
      </c>
      <c r="F3" s="4">
        <f t="shared" si="4"/>
        <v>46512</v>
      </c>
      <c r="G3" s="4">
        <f t="shared" si="5"/>
        <v>38760</v>
      </c>
      <c r="H3" s="4">
        <f t="shared" si="6"/>
        <v>32300</v>
      </c>
      <c r="I3" s="4">
        <f t="shared" si="7"/>
        <v>0</v>
      </c>
      <c r="J3" s="4">
        <f t="shared" si="8"/>
        <v>0</v>
      </c>
      <c r="O3">
        <v>0</v>
      </c>
      <c r="P3">
        <v>774</v>
      </c>
      <c r="Q3">
        <f t="shared" si="9"/>
        <v>645</v>
      </c>
      <c r="R3" s="2">
        <v>30000000</v>
      </c>
      <c r="S3" s="2"/>
    </row>
    <row r="4" spans="1:19" x14ac:dyDescent="0.25">
      <c r="A4" s="4">
        <v>3</v>
      </c>
      <c r="B4" s="4">
        <f t="shared" si="0"/>
        <v>640</v>
      </c>
      <c r="C4" s="4">
        <f t="shared" si="1"/>
        <v>768</v>
      </c>
      <c r="D4" s="4">
        <f t="shared" si="2"/>
        <v>921.59999999999991</v>
      </c>
      <c r="E4" s="5">
        <f t="shared" si="3"/>
        <v>25000000</v>
      </c>
      <c r="F4" s="4">
        <f t="shared" si="4"/>
        <v>39063</v>
      </c>
      <c r="G4" s="4">
        <f t="shared" si="5"/>
        <v>32552</v>
      </c>
      <c r="H4" s="4">
        <f t="shared" si="6"/>
        <v>27127</v>
      </c>
      <c r="I4" s="4">
        <f t="shared" si="7"/>
        <v>0</v>
      </c>
      <c r="J4" s="4">
        <f t="shared" si="8"/>
        <v>0</v>
      </c>
      <c r="O4">
        <v>0</v>
      </c>
      <c r="P4">
        <f t="shared" ref="P2:P10" si="10">O4/1.2</f>
        <v>0</v>
      </c>
      <c r="Q4">
        <v>640</v>
      </c>
      <c r="R4" s="2">
        <v>25000000</v>
      </c>
      <c r="S4" s="2"/>
    </row>
    <row r="5" spans="1:19" x14ac:dyDescent="0.25">
      <c r="A5" s="4">
        <v>4</v>
      </c>
      <c r="B5" s="4">
        <f t="shared" si="0"/>
        <v>760</v>
      </c>
      <c r="C5" s="4">
        <f t="shared" si="1"/>
        <v>912</v>
      </c>
      <c r="D5" s="4">
        <f t="shared" si="2"/>
        <v>1094.3999999999999</v>
      </c>
      <c r="E5" s="5">
        <f t="shared" si="3"/>
        <v>32500000</v>
      </c>
      <c r="F5" s="4">
        <f t="shared" si="4"/>
        <v>42763</v>
      </c>
      <c r="G5" s="4">
        <f t="shared" si="5"/>
        <v>35636</v>
      </c>
      <c r="H5" s="4">
        <f t="shared" si="6"/>
        <v>29697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v>760</v>
      </c>
      <c r="R5" s="2">
        <v>32500000</v>
      </c>
      <c r="S5" s="2"/>
    </row>
    <row r="6" spans="1:19" x14ac:dyDescent="0.25">
      <c r="A6" s="4">
        <v>5</v>
      </c>
      <c r="B6" s="4">
        <f t="shared" si="0"/>
        <v>666.66666666666674</v>
      </c>
      <c r="C6" s="4">
        <f t="shared" si="1"/>
        <v>800.00000000000011</v>
      </c>
      <c r="D6" s="4">
        <f t="shared" si="2"/>
        <v>960.00000000000011</v>
      </c>
      <c r="E6" s="5">
        <f t="shared" si="3"/>
        <v>27000000</v>
      </c>
      <c r="F6" s="4">
        <f t="shared" si="4"/>
        <v>40500</v>
      </c>
      <c r="G6" s="4">
        <f t="shared" si="5"/>
        <v>33750</v>
      </c>
      <c r="H6" s="4">
        <f t="shared" si="6"/>
        <v>28125</v>
      </c>
      <c r="I6" s="4">
        <f t="shared" si="7"/>
        <v>0</v>
      </c>
      <c r="J6" s="4">
        <f t="shared" si="8"/>
        <v>0</v>
      </c>
      <c r="O6">
        <v>0</v>
      </c>
      <c r="P6">
        <v>800</v>
      </c>
      <c r="Q6">
        <f t="shared" si="9"/>
        <v>666.66666666666674</v>
      </c>
      <c r="R6" s="2">
        <v>27000000</v>
      </c>
      <c r="S6" s="2"/>
    </row>
    <row r="7" spans="1:19" x14ac:dyDescent="0.25">
      <c r="A7" s="4">
        <v>6</v>
      </c>
      <c r="B7" s="4">
        <f t="shared" si="0"/>
        <v>683.33333333333337</v>
      </c>
      <c r="C7" s="4">
        <f t="shared" si="1"/>
        <v>820</v>
      </c>
      <c r="D7" s="4">
        <f t="shared" si="2"/>
        <v>984</v>
      </c>
      <c r="E7" s="5">
        <f t="shared" si="3"/>
        <v>30000000</v>
      </c>
      <c r="F7" s="4">
        <f t="shared" si="4"/>
        <v>43902</v>
      </c>
      <c r="G7" s="4">
        <f t="shared" si="5"/>
        <v>36585</v>
      </c>
      <c r="H7" s="4">
        <f t="shared" si="6"/>
        <v>30488</v>
      </c>
      <c r="I7" s="4">
        <f t="shared" si="7"/>
        <v>0</v>
      </c>
      <c r="J7" s="4">
        <f t="shared" si="8"/>
        <v>0</v>
      </c>
      <c r="O7">
        <v>0</v>
      </c>
      <c r="P7">
        <v>820</v>
      </c>
      <c r="Q7">
        <f t="shared" si="9"/>
        <v>683.33333333333337</v>
      </c>
      <c r="R7" s="2">
        <v>30000000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74" t="s">
        <v>85</v>
      </c>
    </row>
    <row r="24" spans="1:19" s="10" customFormat="1" x14ac:dyDescent="0.25">
      <c r="F24" s="73" t="s">
        <v>86</v>
      </c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/>
      <c r="F28" s="57" t="s">
        <v>71</v>
      </c>
      <c r="G28" s="57">
        <v>635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v>774</v>
      </c>
      <c r="H29" s="10">
        <f>G29/G28</f>
        <v>1.2188976377952756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/>
      <c r="F31" s="75" t="s">
        <v>74</v>
      </c>
      <c r="G31" s="75">
        <f>G29*G30</f>
        <v>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2023-08-04T11:41:01Z</dcterms:modified>
</cp:coreProperties>
</file>