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ophia Ningsheng\"/>
    </mc:Choice>
  </mc:AlternateContent>
  <xr:revisionPtr revIDLastSave="0" documentId="13_ncr:1_{8FDF7F92-6965-4BF9-89FB-D3106BE1AD8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10" i="4"/>
  <c r="C11" i="4"/>
  <c r="C12" i="4"/>
  <c r="C13" i="4"/>
  <c r="C14" i="4"/>
  <c r="C15" i="4"/>
  <c r="C2" i="4"/>
  <c r="J21" i="4" l="1"/>
  <c r="N18" i="4"/>
  <c r="N19" i="4"/>
  <c r="Q9" i="4" l="1"/>
  <c r="P8" i="4"/>
  <c r="P7" i="4"/>
  <c r="P6" i="4"/>
  <c r="P5" i="4"/>
  <c r="P4" i="4"/>
  <c r="P3" i="4"/>
  <c r="P2" i="4"/>
  <c r="Q13" i="4" l="1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<sst xmlns="http://schemas.openxmlformats.org/spreadsheetml/2006/main" count="23" uniqueCount="20">
  <si>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</si>
  <si>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</si>
  <si>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</si>
  <si>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</si>
  <si>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</si>
  <si>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</si>
  <si>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</si>
  <si>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</si>
  <si>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</si>
  <si>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</si>
  <si>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</si>
  <si>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</si>
  <si>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</si>
  <si>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f, .o. 108, 1st floor, O building, Ruby Isle, Royal palms, goregaon east</t>
  </si>
  <si>
    <t>bua - index</t>
  </si>
  <si>
    <t>aca</t>
  </si>
  <si>
    <t>rate on bua</t>
  </si>
  <si>
    <t>fmv</t>
  </si>
  <si>
    <t>mca</t>
  </si>
  <si>
    <t>yoc - 2013 - possession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</si>
</sst>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33</xdr:col>
      <xdr:colOff>607314</xdr:colOff>
      <xdr:row>57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3AE2EB-852D-4E33-B21E-D3E317C11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0D3798-FD5F-4ABF-BDA0-64E7BDA57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132185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25522D-1794-4FE1-9C51-A7538FD4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3D11E-2D9E-44B9-A904-83F3D19D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8E18E-487A-4AD5-9B93-F1F49EDFB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36</xdr:col>
      <xdr:colOff>132185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208BF8-7F06-412E-BC37-91E0812B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0706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6</xdr:row>
      <xdr:rowOff>142874</xdr:rowOff>
    </xdr:from>
    <xdr:to>
      <xdr:col>27</xdr:col>
      <xdr:colOff>504825</xdr:colOff>
      <xdr:row>54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0B8D2-5A1B-46E1-8D93-3A034E0A4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2" t="6946" r="10561" b="4154"/>
        <a:stretch/>
      </xdr:blipFill>
      <xdr:spPr>
        <a:xfrm>
          <a:off x="619124" y="1285874"/>
          <a:ext cx="16344901" cy="91440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</xdr:colOff>
      <xdr:row>4</xdr:row>
      <xdr:rowOff>156882</xdr:rowOff>
    </xdr:from>
    <xdr:to>
      <xdr:col>28</xdr:col>
      <xdr:colOff>459441</xdr:colOff>
      <xdr:row>52</xdr:row>
      <xdr:rowOff>112059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75259-DBAE-4D93-A7E1-F0DC23DB7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" t="7082" r="8137" b="4455"/>
        <a:stretch/>
      </xdr:blipFill>
      <xdr:spPr>
        <a:xfrm>
          <a:off x="616324" y="918882"/>
          <a:ext cx="16786411" cy="90991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tabSelected="1" zoomScaleNormal="100" workbookViewId="0">
      <selection activeCell="G17" sqref="G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625</v>
      </c>
      <c r="C2" s="4">
        <f>B2*1.2</f>
        <v>750</v>
      </c>
      <c r="D2" s="4">
        <f t="shared" ref="D2:D13" si="2">C2*1.2</f>
        <v>900</v>
      </c>
      <c r="E2" s="5">
        <f t="shared" ref="E2:E13" si="3">R2</f>
        <v>6500000</v>
      </c>
      <c r="F2" s="11">
        <f t="shared" ref="F2:F13" si="4">ROUND((E2/B2),0)</f>
        <v>10400</v>
      </c>
      <c r="G2" s="11">
        <f t="shared" ref="G2:G13" si="5">ROUND((E2/C2),0)</f>
        <v>8667</v>
      </c>
      <c r="H2" s="11">
        <f t="shared" ref="H2:H13" si="6">ROUND((E2/D2),0)</f>
        <v>7222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9" si="8">O2/1.2</f>
        <v>0</v>
      </c>
      <c r="Q2">
        <v>625</v>
      </c>
      <c r="R2" s="2">
        <v>6500000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700</v>
      </c>
      <c r="C3" s="4">
        <f t="shared" ref="C3:C15" si="9">B3*1.2</f>
        <v>840</v>
      </c>
      <c r="D3" s="4">
        <f t="shared" si="2"/>
        <v>1008</v>
      </c>
      <c r="E3" s="5">
        <f t="shared" si="3"/>
        <v>7500000</v>
      </c>
      <c r="F3" s="11">
        <f t="shared" si="4"/>
        <v>10714</v>
      </c>
      <c r="G3" s="10">
        <f t="shared" si="5"/>
        <v>8929</v>
      </c>
      <c r="H3" s="11">
        <f t="shared" si="6"/>
        <v>7440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700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600</v>
      </c>
      <c r="C4" s="4">
        <f t="shared" si="9"/>
        <v>720</v>
      </c>
      <c r="D4" s="4">
        <f t="shared" si="2"/>
        <v>864</v>
      </c>
      <c r="E4" s="5">
        <f t="shared" si="3"/>
        <v>6400000</v>
      </c>
      <c r="F4" s="11">
        <f t="shared" si="4"/>
        <v>10667</v>
      </c>
      <c r="G4" s="10">
        <f t="shared" si="5"/>
        <v>8889</v>
      </c>
      <c r="H4" s="11">
        <f t="shared" si="6"/>
        <v>7407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600</v>
      </c>
      <c r="R4" s="2">
        <v>6400000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530</v>
      </c>
      <c r="C5" s="4">
        <f t="shared" si="9"/>
        <v>636</v>
      </c>
      <c r="D5" s="4">
        <f t="shared" si="2"/>
        <v>763.19999999999993</v>
      </c>
      <c r="E5" s="5">
        <f t="shared" si="3"/>
        <v>7500000</v>
      </c>
      <c r="F5" s="11">
        <f t="shared" si="4"/>
        <v>14151</v>
      </c>
      <c r="G5" s="10">
        <f t="shared" si="5"/>
        <v>11792</v>
      </c>
      <c r="H5" s="11">
        <f t="shared" si="6"/>
        <v>9827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530</v>
      </c>
      <c r="R5" s="2">
        <v>7500000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650</v>
      </c>
      <c r="C6" s="4">
        <f t="shared" si="9"/>
        <v>780</v>
      </c>
      <c r="D6" s="4">
        <f t="shared" si="2"/>
        <v>936</v>
      </c>
      <c r="E6" s="5">
        <f t="shared" si="3"/>
        <v>6500000</v>
      </c>
      <c r="F6" s="11">
        <f t="shared" si="4"/>
        <v>10000</v>
      </c>
      <c r="G6" s="11">
        <f t="shared" si="5"/>
        <v>8333</v>
      </c>
      <c r="H6" s="11">
        <f t="shared" si="6"/>
        <v>6944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650</v>
      </c>
      <c r="R6" s="2">
        <v>6500000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700</v>
      </c>
      <c r="C7" s="4">
        <f t="shared" si="9"/>
        <v>840</v>
      </c>
      <c r="D7" s="4">
        <f t="shared" si="2"/>
        <v>1008</v>
      </c>
      <c r="E7" s="5">
        <f t="shared" si="3"/>
        <v>7500000</v>
      </c>
      <c r="F7" s="11">
        <f t="shared" si="4"/>
        <v>10714</v>
      </c>
      <c r="G7" s="11">
        <f t="shared" si="5"/>
        <v>8929</v>
      </c>
      <c r="H7" s="11">
        <f t="shared" si="6"/>
        <v>7440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700</v>
      </c>
      <c r="R7" s="2">
        <v>7500000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500</v>
      </c>
      <c r="C8" s="4">
        <f t="shared" si="9"/>
        <v>600</v>
      </c>
      <c r="D8" s="4">
        <f t="shared" si="2"/>
        <v>720</v>
      </c>
      <c r="E8" s="5">
        <f t="shared" si="3"/>
        <v>7000000</v>
      </c>
      <c r="F8" s="11">
        <f t="shared" si="4"/>
        <v>14000</v>
      </c>
      <c r="G8" s="10">
        <f t="shared" si="5"/>
        <v>11667</v>
      </c>
      <c r="H8" s="11">
        <f t="shared" si="6"/>
        <v>9722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500</v>
      </c>
      <c r="R8" s="2">
        <v>7000000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517.5</v>
      </c>
      <c r="C9" s="4">
        <f t="shared" si="9"/>
        <v>621</v>
      </c>
      <c r="D9" s="4">
        <f t="shared" si="2"/>
        <v>745.19999999999993</v>
      </c>
      <c r="E9" s="5">
        <f t="shared" si="3"/>
        <v>6500000</v>
      </c>
      <c r="F9" s="11">
        <f t="shared" si="4"/>
        <v>12560</v>
      </c>
      <c r="G9" s="10">
        <f t="shared" si="5"/>
        <v>10467</v>
      </c>
      <c r="H9" s="11">
        <f t="shared" si="6"/>
        <v>8722</v>
      </c>
      <c r="I9" s="4" t="e">
        <f>#REF!</f>
        <v>#REF!</v>
      </c>
      <c r="J9" s="4">
        <f t="shared" si="7"/>
        <v>0</v>
      </c>
      <c r="O9">
        <v>0</v>
      </c>
      <c r="P9">
        <v>621</v>
      </c>
      <c r="Q9">
        <f t="shared" ref="Q7:Q9" si="10">P9/1.2</f>
        <v>517.5</v>
      </c>
      <c r="R9" s="2">
        <v>6500000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1" t="e">
        <f t="shared" si="4"/>
        <v>#DIV/0!</v>
      </c>
      <c r="G10" s="11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1">O10/1.2</f>
        <v>0</v>
      </c>
      <c r="Q10">
        <f t="shared" ref="Q10:Q13" si="12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1" t="e">
        <f t="shared" si="4"/>
        <v>#DIV/0!</v>
      </c>
      <c r="G11" s="11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1" t="e">
        <f t="shared" si="4"/>
        <v>#DIV/0!</v>
      </c>
      <c r="G12" s="11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1" t="e">
        <f t="shared" si="4"/>
        <v>#DIV/0!</v>
      </c>
      <c r="G13" s="11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1" t="e">
        <f t="shared" ref="F14:F15" si="15">ROUND((E14/B14),0)</f>
        <v>#DIV/0!</v>
      </c>
      <c r="G14" s="11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1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9:17" x14ac:dyDescent="0.25">
      <c r="I17" t="s">
        <v>13</v>
      </c>
    </row>
    <row r="18" spans="9:17" x14ac:dyDescent="0.25">
      <c r="I18" t="s">
        <v>15</v>
      </c>
      <c r="J18">
        <v>565</v>
      </c>
      <c r="N18">
        <f>N19/J18</f>
        <v>1.2009956814159291</v>
      </c>
      <c r="P18" t="s">
        <v>18</v>
      </c>
      <c r="Q18">
        <v>560</v>
      </c>
    </row>
    <row r="19" spans="9:17" x14ac:dyDescent="0.25">
      <c r="I19" t="s">
        <v>14</v>
      </c>
      <c r="J19">
        <v>679</v>
      </c>
      <c r="N19">
        <f>63.04*10.764</f>
        <v>678.56255999999996</v>
      </c>
    </row>
    <row r="20" spans="9:17" x14ac:dyDescent="0.25">
      <c r="I20" t="s">
        <v>16</v>
      </c>
      <c r="J20">
        <v>10000</v>
      </c>
    </row>
    <row r="21" spans="9:17" x14ac:dyDescent="0.25">
      <c r="I21" t="s">
        <v>17</v>
      </c>
      <c r="J21">
        <f>J20*J19</f>
        <v>6790000</v>
      </c>
    </row>
    <row r="25" spans="9:17" x14ac:dyDescent="0.25">
      <c r="I25" t="s">
        <v>19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E3" sqref="E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5" zoomScaleNormal="85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9" workbookViewId="0">
      <selection activeCell="B4" sqref="B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2023-08-14T12:23:18Z</dcterms:modified>
</cp:coreProperties>
</file>