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SBI_Diamond Branch BKC_Anil Mathurbhai Sojitra\"/>
    </mc:Choice>
  </mc:AlternateContent>
  <xr:revisionPtr revIDLastSave="0" documentId="13_ncr:1_{773B4EFA-EF2F-47A7-9879-9A5607A93D83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10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0" i="4" l="1"/>
  <c r="F49" i="4"/>
  <c r="Q11" i="4"/>
  <c r="I28" i="4"/>
  <c r="F25" i="4"/>
  <c r="H28" i="4"/>
  <c r="H27" i="4"/>
  <c r="Q4" i="4"/>
  <c r="Q3" i="4"/>
  <c r="Q2" i="4"/>
  <c r="G31" i="4"/>
  <c r="C8" i="25" l="1"/>
  <c r="D13" i="25"/>
  <c r="C5" i="25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B5" i="4"/>
  <c r="H20" i="4"/>
  <c r="F20" i="4"/>
  <c r="G20" i="4"/>
  <c r="F16" i="4"/>
  <c r="G16" i="4"/>
  <c r="H31" i="4"/>
  <c r="G32" i="4"/>
  <c r="C7" i="25"/>
  <c r="C9" i="25" s="1"/>
  <c r="E9" i="25" s="1"/>
  <c r="E5" i="25"/>
  <c r="E17" i="25"/>
  <c r="C19" i="25"/>
  <c r="C21" i="25" s="1"/>
  <c r="E21" i="25" s="1"/>
  <c r="C5" i="4" l="1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<sst xmlns="http://schemas.openxmlformats.org/spreadsheetml/2006/main" count="143" uniqueCount="101">
  <si>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</si>
  <si>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</si>
  <si>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</si>
  <si>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</si>
  <si>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</si>
  <si>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</si>
  <si>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</si>
  <si>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</si>
  <si>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</si>
  <si>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</si>
  <si>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</si>
  <si>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</si>
  <si>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</si>
  <si>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</si>
  <si>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</si>
  <si>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</si>
  <si>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</si>
  <si>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</si>
  <si>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</si>
  <si>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</si>
  <si>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</si>
  <si>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</si>
  <si>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</si>
  <si>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</si>
  <si>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</si>
  <si>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</si>
  <si>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</si>
  <si>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</si>
  <si>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</si>
  <si>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</si>
  <si>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</si>
  <si>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</si>
  <si>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</si>
  <si>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</si>
  <si>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</si>
  <si>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</si>
  <si>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</si>
  <si>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</si>
  <si>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</si>
  <si>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</si>
  <si>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</si>
  <si>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</si>
  <si>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</si>
  <si>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</si>
  <si>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</si>
  <si>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</si>
  <si>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</si>
  <si>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</si>
  <si>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</si>
  <si>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</si>
  <si>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</si>
  <si>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</si>
  <si>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</si>
  <si>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</si>
  <si>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</si>
  <si>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</si>
  <si>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</si>
  <si>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</si>
  <si>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</si>
  <si>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</si>
  <si>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</si>
  <si>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</si>
  <si>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</si>
  <si>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</si>
  <si>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</si>
  <si>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</si>
  <si>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</si>
  <si>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</si>
  <si>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</si>
  <si>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</si>
  <si>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</si>
  <si>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</si>
  <si>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</si>
  <si>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</si>
  <si>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</si>
  <si>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</si>
  <si>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</si>
  <si>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</si>
  <si>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</si>
  <si>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</si>
  <si>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</si>
  <si>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</si>
  <si>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</si>
  <si>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</si>
  <si>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</si>
  <si>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16.06.2023</t>
  </si>
  <si>
    <t>IGR-05.07.23</t>
  </si>
  <si>
    <t>IGR-16.05.23</t>
  </si>
  <si>
    <t>IGR-13.04.23</t>
  </si>
  <si>
    <t>IGR-08.05.23</t>
  </si>
  <si>
    <t>RENT</t>
  </si>
  <si>
    <t>Unlock Realtors</t>
  </si>
  <si>
    <t>Vinit Parulekar - 9765912120</t>
  </si>
  <si>
    <t>CA - 200</t>
  </si>
  <si>
    <t>Prakash Tiwari</t>
  </si>
  <si>
    <t>Agrawal Bldg</t>
  </si>
  <si>
    <t>160 to 180 CA</t>
  </si>
  <si>
    <t>50 to 55 Lakh AI</t>
  </si>
  <si>
    <t>Siddhi Avenue</t>
  </si>
  <si>
    <t>45 Lakh</t>
  </si>
  <si>
    <t>232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</si>
</sst>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5487453-7E40-8370-1258-C175F84A8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1FAF52-3011-1779-DC30-E7BC1CBF44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552BC7-E606-BE4E-2F87-8D610F88C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23</xdr:col>
      <xdr:colOff>335378</xdr:colOff>
      <xdr:row>49</xdr:row>
      <xdr:rowOff>86967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4CE089-EBD0-8D56-A474-6F8D6CA65D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356178" cy="88975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240115</xdr:colOff>
      <xdr:row>47</xdr:row>
      <xdr:rowOff>96513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C13011-0DBE-9C95-EB7F-189908248B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60915" cy="905001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373484</xdr:colOff>
      <xdr:row>47</xdr:row>
      <xdr:rowOff>20302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190628-6F13-2FEB-1843-25194E575F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94284" cy="897380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306799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0B8BFC-17D6-3625-D479-C30E76A416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27599" cy="889759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535431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B72C21-7E4D-2C19-31C5-BD023CE38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56231" cy="892617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40147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EDB476-C230-6D77-430B-706E98DE5C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70547" cy="890711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E60EF8-3667-6C29-DF6D-11B7344FED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I19" sqref="H19:I1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77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83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78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79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80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81</v>
      </c>
      <c r="C8" s="57">
        <f>C7*D13%</f>
        <v>295406.57199999999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82</v>
      </c>
      <c r="C9" s="62">
        <f>C6+C8</f>
        <v>324806.57199999999</v>
      </c>
      <c r="D9" s="63" t="s">
        <v>62</v>
      </c>
      <c r="E9" s="64">
        <f>C9/10.764</f>
        <v>30175.266815310293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2015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8</v>
      </c>
      <c r="D13" s="70">
        <f>D12-C13</f>
        <v>92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9"/>
      <c r="L1" s="79"/>
      <c r="M1" s="79"/>
      <c r="N1" s="79"/>
      <c r="O1" s="79"/>
      <c r="P1" s="79"/>
      <c r="Q1" s="79"/>
      <c r="R1" s="79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E29" sqref="E2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30000</v>
      </c>
      <c r="D3" s="24" t="s">
        <v>76</v>
      </c>
      <c r="E3" s="6" t="s">
        <v>84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27500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8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52</v>
      </c>
      <c r="D8" s="26">
        <v>2015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12</v>
      </c>
      <c r="D10" s="26"/>
      <c r="F10" s="19"/>
    </row>
    <row r="11" spans="1:6" x14ac:dyDescent="0.25">
      <c r="A11" s="16"/>
      <c r="B11" s="27"/>
      <c r="C11" s="28">
        <f>C10%</f>
        <v>0.12</v>
      </c>
      <c r="D11" s="28"/>
      <c r="F11" s="19"/>
    </row>
    <row r="12" spans="1:6" x14ac:dyDescent="0.25">
      <c r="A12" s="16" t="s">
        <v>21</v>
      </c>
      <c r="B12" s="20"/>
      <c r="C12" s="21">
        <f>C6*C11</f>
        <v>300</v>
      </c>
      <c r="D12" s="24"/>
      <c r="F12" s="19"/>
    </row>
    <row r="13" spans="1:6" x14ac:dyDescent="0.25">
      <c r="A13" s="16" t="s">
        <v>22</v>
      </c>
      <c r="B13" s="20"/>
      <c r="C13" s="21">
        <f>C6-C12</f>
        <v>2200</v>
      </c>
      <c r="D13" s="24"/>
      <c r="F13" s="19"/>
    </row>
    <row r="14" spans="1:6" x14ac:dyDescent="0.25">
      <c r="A14" s="16" t="s">
        <v>15</v>
      </c>
      <c r="B14" s="20"/>
      <c r="C14" s="21">
        <f>C5</f>
        <v>27500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29700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168</v>
      </c>
      <c r="D18" s="26"/>
      <c r="F18" s="19"/>
    </row>
    <row r="19" spans="1:6" x14ac:dyDescent="0.25">
      <c r="A19" s="16" t="s">
        <v>74</v>
      </c>
      <c r="B19" s="6"/>
      <c r="C19" s="32">
        <f>C18*C16</f>
        <v>4989600</v>
      </c>
      <c r="D19" s="33"/>
      <c r="E19" s="70"/>
      <c r="F19" s="34"/>
    </row>
    <row r="20" spans="1:6" x14ac:dyDescent="0.25">
      <c r="A20" s="16" t="s">
        <v>24</v>
      </c>
      <c r="C20" s="35">
        <f>C19*90%</f>
        <v>4490640</v>
      </c>
      <c r="D20" s="32"/>
      <c r="F20" s="19"/>
    </row>
    <row r="21" spans="1:6" x14ac:dyDescent="0.25">
      <c r="A21" s="16" t="s">
        <v>25</v>
      </c>
      <c r="C21" s="35">
        <f>C19*80%</f>
        <v>3991680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420000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10395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52"/>
  <sheetViews>
    <sheetView tabSelected="1" workbookViewId="0">
      <selection activeCell="T20" sqref="T20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8" width="12.5703125" bestFit="1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1" x14ac:dyDescent="0.25">
      <c r="A2" s="4">
        <v>1</v>
      </c>
      <c r="B2" s="4">
        <f t="shared" ref="B2:B16" si="0">Q2</f>
        <v>164.90448000000001</v>
      </c>
      <c r="C2" s="4">
        <f t="shared" ref="C2:C16" si="1">B2*1.2</f>
        <v>197.88537600000001</v>
      </c>
      <c r="D2" s="4">
        <f t="shared" ref="D2:D16" si="2">C2*1.2</f>
        <v>237.4624512</v>
      </c>
      <c r="E2" s="5">
        <f t="shared" ref="E2:E16" si="3">R2</f>
        <v>3000000</v>
      </c>
      <c r="F2" s="4">
        <f t="shared" ref="F2:F15" si="4">ROUND((E2/B2),0)</f>
        <v>18192</v>
      </c>
      <c r="G2" s="4">
        <f t="shared" ref="G2:G15" si="5">ROUND((E2/C2),0)</f>
        <v>15160</v>
      </c>
      <c r="H2" s="4">
        <f t="shared" ref="H2:H15" si="6">ROUND((E2/D2),0)</f>
        <v>12634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9" si="9">O2/1.2</f>
        <v>0</v>
      </c>
      <c r="Q2">
        <f>15.32*10.764</f>
        <v>164.90448000000001</v>
      </c>
      <c r="R2" s="2">
        <v>3000000</v>
      </c>
      <c r="S2" s="2" t="s">
        <v>86</v>
      </c>
    </row>
    <row r="3" spans="1:21" x14ac:dyDescent="0.25">
      <c r="A3" s="4">
        <v>2</v>
      </c>
      <c r="B3" s="4">
        <f t="shared" si="0"/>
        <v>193.75199999999998</v>
      </c>
      <c r="C3" s="4">
        <f t="shared" si="1"/>
        <v>232.50239999999997</v>
      </c>
      <c r="D3" s="4">
        <f t="shared" si="2"/>
        <v>279.00287999999995</v>
      </c>
      <c r="E3" s="5">
        <f t="shared" si="3"/>
        <v>2800000</v>
      </c>
      <c r="F3" s="4">
        <f t="shared" si="4"/>
        <v>14451</v>
      </c>
      <c r="G3" s="4">
        <f t="shared" si="5"/>
        <v>12043</v>
      </c>
      <c r="H3" s="4">
        <f t="shared" si="6"/>
        <v>10036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>18*10.764</f>
        <v>193.75199999999998</v>
      </c>
      <c r="R3" s="2">
        <v>2800000</v>
      </c>
      <c r="S3" s="2" t="s">
        <v>87</v>
      </c>
    </row>
    <row r="4" spans="1:21" x14ac:dyDescent="0.25">
      <c r="A4" s="4">
        <v>3</v>
      </c>
      <c r="B4" s="4">
        <f t="shared" si="0"/>
        <v>213.98831999999999</v>
      </c>
      <c r="C4" s="4">
        <f t="shared" si="1"/>
        <v>256.78598399999998</v>
      </c>
      <c r="D4" s="4">
        <f t="shared" si="2"/>
        <v>308.14318079999998</v>
      </c>
      <c r="E4" s="5">
        <f t="shared" si="3"/>
        <v>4000000</v>
      </c>
      <c r="F4" s="4">
        <f t="shared" si="4"/>
        <v>18693</v>
      </c>
      <c r="G4" s="4">
        <f t="shared" si="5"/>
        <v>15577</v>
      </c>
      <c r="H4" s="4">
        <f t="shared" si="6"/>
        <v>12981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f>19.88*10.764</f>
        <v>213.98831999999999</v>
      </c>
      <c r="R4" s="2">
        <v>4000000</v>
      </c>
      <c r="S4" s="2" t="s">
        <v>88</v>
      </c>
    </row>
    <row r="5" spans="1:21" x14ac:dyDescent="0.25">
      <c r="A5" s="4">
        <v>4</v>
      </c>
      <c r="B5" s="4">
        <f t="shared" si="0"/>
        <v>240</v>
      </c>
      <c r="C5" s="4">
        <f t="shared" si="1"/>
        <v>288</v>
      </c>
      <c r="D5" s="4">
        <f t="shared" si="2"/>
        <v>345.59999999999997</v>
      </c>
      <c r="E5" s="5">
        <f t="shared" si="3"/>
        <v>7000000</v>
      </c>
      <c r="F5" s="77">
        <f t="shared" si="4"/>
        <v>29167</v>
      </c>
      <c r="G5" s="77">
        <f t="shared" si="5"/>
        <v>24306</v>
      </c>
      <c r="H5" s="77">
        <f t="shared" si="6"/>
        <v>20255</v>
      </c>
      <c r="I5" s="77">
        <f t="shared" si="7"/>
        <v>0</v>
      </c>
      <c r="J5" s="77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240</v>
      </c>
      <c r="R5" s="78">
        <v>7000000</v>
      </c>
      <c r="S5" s="2"/>
    </row>
    <row r="6" spans="1:21" x14ac:dyDescent="0.25">
      <c r="A6" s="4">
        <v>5</v>
      </c>
      <c r="B6" s="4">
        <f t="shared" si="0"/>
        <v>175</v>
      </c>
      <c r="C6" s="4">
        <f t="shared" si="1"/>
        <v>210</v>
      </c>
      <c r="D6" s="4">
        <f t="shared" si="2"/>
        <v>252</v>
      </c>
      <c r="E6" s="5">
        <f t="shared" si="3"/>
        <v>6500000</v>
      </c>
      <c r="F6" s="4">
        <f t="shared" si="4"/>
        <v>37143</v>
      </c>
      <c r="G6" s="4">
        <f t="shared" si="5"/>
        <v>30952</v>
      </c>
      <c r="H6" s="4">
        <f t="shared" si="6"/>
        <v>25794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175</v>
      </c>
      <c r="R6" s="2">
        <v>6500000</v>
      </c>
      <c r="S6" s="2"/>
      <c r="T6" s="2"/>
      <c r="U6" s="2"/>
    </row>
    <row r="7" spans="1:21" x14ac:dyDescent="0.25">
      <c r="A7" s="4">
        <v>6</v>
      </c>
      <c r="B7" s="4">
        <f t="shared" si="0"/>
        <v>210</v>
      </c>
      <c r="C7" s="4">
        <f t="shared" si="1"/>
        <v>252</v>
      </c>
      <c r="D7" s="4">
        <f t="shared" si="2"/>
        <v>302.39999999999998</v>
      </c>
      <c r="E7" s="5">
        <f t="shared" si="3"/>
        <v>6000000</v>
      </c>
      <c r="F7" s="4">
        <f t="shared" si="4"/>
        <v>28571</v>
      </c>
      <c r="G7" s="4">
        <f t="shared" si="5"/>
        <v>23810</v>
      </c>
      <c r="H7" s="4">
        <f t="shared" si="6"/>
        <v>19841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210</v>
      </c>
      <c r="R7" s="2">
        <v>6000000</v>
      </c>
      <c r="S7" s="2"/>
      <c r="T7" s="2"/>
      <c r="U7" s="2"/>
    </row>
    <row r="8" spans="1:21" x14ac:dyDescent="0.25">
      <c r="A8" s="4">
        <v>7</v>
      </c>
      <c r="B8" s="4">
        <f t="shared" si="0"/>
        <v>200</v>
      </c>
      <c r="C8" s="4">
        <f t="shared" si="1"/>
        <v>240</v>
      </c>
      <c r="D8" s="4">
        <f t="shared" si="2"/>
        <v>288</v>
      </c>
      <c r="E8" s="5">
        <f t="shared" si="3"/>
        <v>8000000</v>
      </c>
      <c r="F8" s="4">
        <f t="shared" si="4"/>
        <v>40000</v>
      </c>
      <c r="G8" s="4">
        <f t="shared" si="5"/>
        <v>33333</v>
      </c>
      <c r="H8" s="4">
        <f t="shared" si="6"/>
        <v>27778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200</v>
      </c>
      <c r="R8" s="2">
        <v>8000000</v>
      </c>
      <c r="S8" s="2"/>
    </row>
    <row r="9" spans="1:21" x14ac:dyDescent="0.25">
      <c r="A9" s="4">
        <v>8</v>
      </c>
      <c r="B9" s="4">
        <f t="shared" si="0"/>
        <v>215</v>
      </c>
      <c r="C9" s="4">
        <f t="shared" si="1"/>
        <v>258</v>
      </c>
      <c r="D9" s="4">
        <f t="shared" si="2"/>
        <v>309.59999999999997</v>
      </c>
      <c r="E9" s="5">
        <f t="shared" si="3"/>
        <v>6500000</v>
      </c>
      <c r="F9" s="77">
        <f t="shared" si="4"/>
        <v>30233</v>
      </c>
      <c r="G9" s="77">
        <f t="shared" si="5"/>
        <v>25194</v>
      </c>
      <c r="H9" s="77">
        <f t="shared" si="6"/>
        <v>20995</v>
      </c>
      <c r="I9" s="77">
        <f t="shared" si="7"/>
        <v>0</v>
      </c>
      <c r="J9" s="77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215</v>
      </c>
      <c r="R9" s="78">
        <v>6500000</v>
      </c>
      <c r="S9" s="2"/>
    </row>
    <row r="10" spans="1:21" x14ac:dyDescent="0.25">
      <c r="A10" s="4">
        <v>9</v>
      </c>
      <c r="B10" s="4">
        <f t="shared" si="0"/>
        <v>166.66666666666669</v>
      </c>
      <c r="C10" s="4">
        <f t="shared" si="1"/>
        <v>200.00000000000003</v>
      </c>
      <c r="D10" s="4">
        <f t="shared" si="2"/>
        <v>240.00000000000003</v>
      </c>
      <c r="E10" s="5">
        <f t="shared" si="3"/>
        <v>7000000</v>
      </c>
      <c r="F10" s="4">
        <f t="shared" si="4"/>
        <v>42000</v>
      </c>
      <c r="G10" s="4">
        <f t="shared" si="5"/>
        <v>35000</v>
      </c>
      <c r="H10" s="4">
        <f t="shared" si="6"/>
        <v>29167</v>
      </c>
      <c r="I10" s="4">
        <f t="shared" si="7"/>
        <v>0</v>
      </c>
      <c r="J10" s="4">
        <f t="shared" si="8"/>
        <v>0</v>
      </c>
      <c r="O10">
        <v>0</v>
      </c>
      <c r="P10">
        <v>200</v>
      </c>
      <c r="Q10">
        <f t="shared" ref="Q10" si="10">P10/1.2</f>
        <v>166.66666666666669</v>
      </c>
      <c r="R10" s="2">
        <v>7000000</v>
      </c>
      <c r="S10" s="2"/>
    </row>
    <row r="11" spans="1:21" x14ac:dyDescent="0.25">
      <c r="A11" s="4">
        <v>10</v>
      </c>
      <c r="B11" s="4">
        <f t="shared" si="0"/>
        <v>139.93199999999999</v>
      </c>
      <c r="C11" s="4">
        <f t="shared" si="1"/>
        <v>167.91839999999999</v>
      </c>
      <c r="D11" s="4">
        <f t="shared" si="2"/>
        <v>201.50207999999998</v>
      </c>
      <c r="E11" s="5">
        <f t="shared" si="3"/>
        <v>2700000</v>
      </c>
      <c r="F11" s="4">
        <f t="shared" si="4"/>
        <v>19295</v>
      </c>
      <c r="G11" s="4">
        <f t="shared" si="5"/>
        <v>16079</v>
      </c>
      <c r="H11" s="4">
        <f t="shared" si="6"/>
        <v>13399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>13*10.764</f>
        <v>139.93199999999999</v>
      </c>
      <c r="R11" s="2">
        <v>2700000</v>
      </c>
      <c r="S11" s="2" t="s">
        <v>89</v>
      </c>
    </row>
    <row r="12" spans="1:21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ref="Q12:Q15" si="12">P12/1.2</f>
        <v>0</v>
      </c>
      <c r="R12" s="2">
        <v>0</v>
      </c>
      <c r="S12" s="2"/>
    </row>
    <row r="13" spans="1:21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21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21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21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E24" s="10" t="s">
        <v>90</v>
      </c>
      <c r="F24" s="73">
        <v>15000</v>
      </c>
    </row>
    <row r="25" spans="1:19" s="10" customFormat="1" x14ac:dyDescent="0.25">
      <c r="F25" s="74">
        <f>F24*12/0.03</f>
        <v>6000000</v>
      </c>
    </row>
    <row r="26" spans="1:19" s="10" customFormat="1" x14ac:dyDescent="0.25">
      <c r="F26" s="74"/>
    </row>
    <row r="27" spans="1:19" s="10" customFormat="1" x14ac:dyDescent="0.25">
      <c r="F27" s="57" t="s">
        <v>71</v>
      </c>
      <c r="G27" s="57">
        <v>161</v>
      </c>
      <c r="H27" s="10">
        <f>G28*1.45</f>
        <v>243.6</v>
      </c>
    </row>
    <row r="28" spans="1:19" s="10" customFormat="1" x14ac:dyDescent="0.25">
      <c r="C28" s="72" t="s">
        <v>75</v>
      </c>
      <c r="D28" s="72" t="s">
        <v>85</v>
      </c>
      <c r="F28" s="57" t="s">
        <v>84</v>
      </c>
      <c r="G28" s="57">
        <v>168</v>
      </c>
      <c r="H28" s="10">
        <f>H27*15000</f>
        <v>3654000</v>
      </c>
      <c r="I28" s="10">
        <f>D29/G28</f>
        <v>29464.285714285714</v>
      </c>
    </row>
    <row r="29" spans="1:19" s="10" customFormat="1" x14ac:dyDescent="0.25">
      <c r="C29" s="72" t="s">
        <v>1</v>
      </c>
      <c r="D29" s="72">
        <v>4950000</v>
      </c>
      <c r="F29" s="57" t="s">
        <v>72</v>
      </c>
      <c r="G29" s="57">
        <v>202</v>
      </c>
      <c r="H29" s="10">
        <f>G29/G28</f>
        <v>1.2023809523809523</v>
      </c>
    </row>
    <row r="30" spans="1:19" s="10" customFormat="1" x14ac:dyDescent="0.25">
      <c r="F30" s="57" t="s">
        <v>73</v>
      </c>
      <c r="G30" s="2">
        <v>30000</v>
      </c>
    </row>
    <row r="31" spans="1:19" s="10" customFormat="1" x14ac:dyDescent="0.25">
      <c r="C31" s="75"/>
      <c r="D31" s="75"/>
      <c r="F31" s="75" t="s">
        <v>74</v>
      </c>
      <c r="G31" s="75">
        <f>G28*G30</f>
        <v>5040000</v>
      </c>
      <c r="H31" s="10">
        <f>G31/D29</f>
        <v>1.0181818181818181</v>
      </c>
    </row>
    <row r="32" spans="1:19" s="10" customFormat="1" x14ac:dyDescent="0.25">
      <c r="C32" s="75"/>
      <c r="D32" s="75"/>
      <c r="F32" s="75" t="s">
        <v>24</v>
      </c>
      <c r="G32" s="75">
        <f>G31*90%</f>
        <v>4536000</v>
      </c>
    </row>
    <row r="33" spans="3:7" s="10" customFormat="1" x14ac:dyDescent="0.25">
      <c r="C33" s="75"/>
      <c r="D33" s="75"/>
      <c r="F33" s="75" t="s">
        <v>25</v>
      </c>
      <c r="G33" s="75">
        <f>G31*80%</f>
        <v>4032000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>
      <c r="F36" s="10" t="s">
        <v>91</v>
      </c>
    </row>
    <row r="37" spans="3:7" s="10" customFormat="1" x14ac:dyDescent="0.25">
      <c r="F37" s="10" t="s">
        <v>92</v>
      </c>
    </row>
    <row r="38" spans="3:7" s="10" customFormat="1" x14ac:dyDescent="0.25">
      <c r="F38" s="10">
        <v>3500000</v>
      </c>
    </row>
    <row r="39" spans="3:7" s="10" customFormat="1" x14ac:dyDescent="0.25">
      <c r="F39" s="10" t="s">
        <v>93</v>
      </c>
    </row>
    <row r="40" spans="3:7" s="10" customFormat="1" x14ac:dyDescent="0.25"/>
    <row r="41" spans="3:7" x14ac:dyDescent="0.25">
      <c r="F41" s="10" t="s">
        <v>94</v>
      </c>
    </row>
    <row r="42" spans="3:7" x14ac:dyDescent="0.25">
      <c r="F42">
        <v>9834357151</v>
      </c>
    </row>
    <row r="43" spans="3:7" x14ac:dyDescent="0.25">
      <c r="F43" t="s">
        <v>95</v>
      </c>
    </row>
    <row r="44" spans="3:7" x14ac:dyDescent="0.25">
      <c r="F44" s="10" t="s">
        <v>96</v>
      </c>
      <c r="G44" t="s">
        <v>97</v>
      </c>
    </row>
    <row r="45" spans="3:7" x14ac:dyDescent="0.25">
      <c r="F45" s="10" t="s">
        <v>98</v>
      </c>
    </row>
    <row r="46" spans="3:7" x14ac:dyDescent="0.25">
      <c r="F46" s="10" t="s">
        <v>100</v>
      </c>
      <c r="G46" t="s">
        <v>99</v>
      </c>
    </row>
    <row r="49" spans="6:6" x14ac:dyDescent="0.25">
      <c r="F49">
        <f>50/160</f>
        <v>0.3125</v>
      </c>
    </row>
    <row r="50" spans="6:6" x14ac:dyDescent="0.25">
      <c r="F50">
        <f>35/220</f>
        <v>0.15909090909090909</v>
      </c>
    </row>
    <row r="52" spans="6:6" x14ac:dyDescent="0.25">
      <c r="F52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210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2023-09-05T07:07:14Z</dcterms:modified>
</cp:coreProperties>
</file>